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C:\Arnis\Nike_\TEAM_SALE\"/>
    </mc:Choice>
  </mc:AlternateContent>
  <xr:revisionPtr revIDLastSave="0" documentId="13_ncr:1_{81E77980-B893-42C9-8306-71DD9C3600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gleņu_piedāvājums" sheetId="1" r:id="rId1"/>
    <sheet name="SPECPIEDĀVĀJUMS" sheetId="3" r:id="rId2"/>
    <sheet name="Izmēru skala" sheetId="2" r:id="rId3"/>
  </sheets>
  <definedNames>
    <definedName name="_xlnm._FilterDatabase" localSheetId="0" hidden="1">Nagleņu_piedāvājums!$A$1:$O$288</definedName>
    <definedName name="_xlnm._FilterDatabase" localSheetId="1" hidden="1">SPECPIEDĀVĀJUMS!$A$1:$M$41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3" l="1"/>
  <c r="L40" i="3"/>
  <c r="D37" i="3"/>
  <c r="E37" i="3" s="1"/>
  <c r="C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D7" i="3"/>
  <c r="E7" i="3" s="1"/>
  <c r="C7" i="3"/>
  <c r="D6" i="3"/>
  <c r="E6" i="3" s="1"/>
  <c r="C6" i="3"/>
  <c r="D5" i="3"/>
  <c r="E5" i="3" s="1"/>
  <c r="C5" i="3"/>
  <c r="D4" i="3"/>
  <c r="E4" i="3" s="1"/>
  <c r="C4" i="3"/>
  <c r="N87" i="1"/>
  <c r="N88" i="1"/>
  <c r="N89" i="1"/>
  <c r="N90" i="1"/>
  <c r="N91" i="1"/>
  <c r="N86" i="1"/>
  <c r="L87" i="1"/>
  <c r="L88" i="1"/>
  <c r="L89" i="1"/>
  <c r="L90" i="1"/>
  <c r="L91" i="1"/>
  <c r="L86" i="1"/>
  <c r="C86" i="1"/>
  <c r="D86" i="1"/>
  <c r="E86" i="1" s="1"/>
  <c r="N24" i="1"/>
  <c r="N25" i="1"/>
  <c r="N26" i="1"/>
  <c r="N23" i="1"/>
  <c r="L24" i="1"/>
  <c r="L25" i="1"/>
  <c r="L26" i="1"/>
  <c r="L2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33" i="1"/>
  <c r="N288" i="1"/>
  <c r="N287" i="1"/>
  <c r="L288" i="1"/>
  <c r="L287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52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38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09" i="1"/>
  <c r="N225" i="1"/>
  <c r="N226" i="1"/>
  <c r="N227" i="1"/>
  <c r="N228" i="1"/>
  <c r="N229" i="1"/>
  <c r="N230" i="1"/>
  <c r="N231" i="1"/>
  <c r="N232" i="1"/>
  <c r="N233" i="1"/>
  <c r="N234" i="1"/>
  <c r="N235" i="1"/>
  <c r="N224" i="1"/>
  <c r="L225" i="1"/>
  <c r="L226" i="1"/>
  <c r="L227" i="1"/>
  <c r="L228" i="1"/>
  <c r="L229" i="1"/>
  <c r="L230" i="1"/>
  <c r="L231" i="1"/>
  <c r="L232" i="1"/>
  <c r="L233" i="1"/>
  <c r="L234" i="1"/>
  <c r="L235" i="1"/>
  <c r="L224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195" i="1"/>
  <c r="N185" i="1"/>
  <c r="N186" i="1"/>
  <c r="N187" i="1"/>
  <c r="N188" i="1"/>
  <c r="N189" i="1"/>
  <c r="N190" i="1"/>
  <c r="N191" i="1"/>
  <c r="N192" i="1"/>
  <c r="N193" i="1"/>
  <c r="N194" i="1"/>
  <c r="N184" i="1"/>
  <c r="L185" i="1"/>
  <c r="L186" i="1"/>
  <c r="L187" i="1"/>
  <c r="L188" i="1"/>
  <c r="L189" i="1"/>
  <c r="L190" i="1"/>
  <c r="L191" i="1"/>
  <c r="L192" i="1"/>
  <c r="L193" i="1"/>
  <c r="L194" i="1"/>
  <c r="L184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68" i="1"/>
  <c r="N157" i="1"/>
  <c r="N158" i="1"/>
  <c r="N159" i="1"/>
  <c r="N160" i="1"/>
  <c r="N161" i="1"/>
  <c r="N162" i="1"/>
  <c r="N163" i="1"/>
  <c r="N164" i="1"/>
  <c r="N165" i="1"/>
  <c r="N166" i="1"/>
  <c r="N167" i="1"/>
  <c r="N156" i="1"/>
  <c r="L157" i="1"/>
  <c r="L158" i="1"/>
  <c r="L159" i="1"/>
  <c r="L160" i="1"/>
  <c r="L161" i="1"/>
  <c r="L162" i="1"/>
  <c r="L163" i="1"/>
  <c r="L164" i="1"/>
  <c r="L165" i="1"/>
  <c r="L166" i="1"/>
  <c r="L167" i="1"/>
  <c r="L156" i="1"/>
  <c r="N149" i="1"/>
  <c r="N150" i="1"/>
  <c r="N151" i="1"/>
  <c r="N148" i="1"/>
  <c r="L149" i="1"/>
  <c r="L150" i="1"/>
  <c r="L151" i="1"/>
  <c r="L148" i="1"/>
  <c r="N79" i="1"/>
  <c r="N80" i="1"/>
  <c r="N81" i="1"/>
  <c r="N78" i="1"/>
  <c r="L79" i="1"/>
  <c r="L80" i="1"/>
  <c r="L81" i="1"/>
  <c r="L78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63" i="1"/>
  <c r="N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47" i="1"/>
  <c r="N39" i="1"/>
  <c r="N40" i="1"/>
  <c r="N41" i="1"/>
  <c r="N42" i="1"/>
  <c r="N43" i="1"/>
  <c r="N44" i="1"/>
  <c r="N45" i="1"/>
  <c r="N46" i="1"/>
  <c r="N38" i="1"/>
  <c r="N19" i="1"/>
  <c r="N20" i="1"/>
  <c r="N21" i="1"/>
  <c r="N22" i="1"/>
  <c r="N18" i="1"/>
  <c r="L19" i="1"/>
  <c r="L20" i="1"/>
  <c r="L21" i="1"/>
  <c r="L22" i="1"/>
  <c r="L18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20" i="1"/>
  <c r="N119" i="1"/>
  <c r="N118" i="1"/>
  <c r="N117" i="1"/>
  <c r="L124" i="1"/>
  <c r="L125" i="1"/>
  <c r="L126" i="1"/>
  <c r="L127" i="1"/>
  <c r="L128" i="1"/>
  <c r="L129" i="1"/>
  <c r="L130" i="1"/>
  <c r="L131" i="1"/>
  <c r="L132" i="1"/>
  <c r="L123" i="1"/>
  <c r="L122" i="1"/>
  <c r="L121" i="1"/>
  <c r="L120" i="1"/>
  <c r="L119" i="1"/>
  <c r="L118" i="1"/>
  <c r="L117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49" i="1"/>
  <c r="N48" i="1"/>
  <c r="L6" i="1"/>
  <c r="L7" i="1"/>
  <c r="L8" i="1"/>
  <c r="L9" i="1"/>
  <c r="L10" i="1"/>
  <c r="L11" i="1"/>
  <c r="L12" i="1"/>
  <c r="L13" i="1"/>
  <c r="L14" i="1"/>
  <c r="L15" i="1"/>
  <c r="L16" i="1"/>
  <c r="L17" i="1"/>
  <c r="N6" i="1"/>
  <c r="N7" i="1"/>
  <c r="N8" i="1"/>
  <c r="N9" i="1"/>
  <c r="N10" i="1"/>
  <c r="N11" i="1"/>
  <c r="N12" i="1"/>
  <c r="N13" i="1"/>
  <c r="N14" i="1"/>
  <c r="N15" i="1"/>
  <c r="N16" i="1"/>
  <c r="N17" i="1"/>
  <c r="N5" i="1"/>
  <c r="N4" i="1"/>
  <c r="N3" i="1"/>
  <c r="N2" i="1"/>
  <c r="L3" i="1"/>
  <c r="L5" i="1"/>
  <c r="L4" i="1"/>
  <c r="L2" i="1"/>
  <c r="N281" i="1"/>
  <c r="N282" i="1"/>
  <c r="N283" i="1"/>
  <c r="N284" i="1"/>
  <c r="N285" i="1"/>
  <c r="N286" i="1"/>
  <c r="L281" i="1"/>
  <c r="L282" i="1"/>
  <c r="L283" i="1"/>
  <c r="L284" i="1"/>
  <c r="L285" i="1"/>
  <c r="L286" i="1"/>
  <c r="N93" i="1"/>
  <c r="N94" i="1"/>
  <c r="N95" i="1"/>
  <c r="N96" i="1"/>
  <c r="N97" i="1"/>
  <c r="N98" i="1"/>
  <c r="N99" i="1"/>
  <c r="N100" i="1"/>
  <c r="N101" i="1"/>
  <c r="N102" i="1"/>
  <c r="N103" i="1"/>
  <c r="N92" i="1"/>
  <c r="L93" i="1"/>
  <c r="L94" i="1"/>
  <c r="L95" i="1"/>
  <c r="L96" i="1"/>
  <c r="L97" i="1"/>
  <c r="L98" i="1"/>
  <c r="L99" i="1"/>
  <c r="L100" i="1"/>
  <c r="L101" i="1"/>
  <c r="L102" i="1"/>
  <c r="L103" i="1"/>
  <c r="L92" i="1"/>
  <c r="L39" i="1"/>
  <c r="L40" i="1"/>
  <c r="L41" i="1"/>
  <c r="L42" i="1"/>
  <c r="L43" i="1"/>
  <c r="L44" i="1"/>
  <c r="L45" i="1"/>
  <c r="L46" i="1"/>
  <c r="L38" i="1"/>
  <c r="N268" i="1" l="1"/>
  <c r="N269" i="1"/>
  <c r="N270" i="1"/>
  <c r="N271" i="1"/>
  <c r="N272" i="1"/>
  <c r="N273" i="1"/>
  <c r="N274" i="1"/>
  <c r="N275" i="1"/>
  <c r="N276" i="1"/>
  <c r="N277" i="1"/>
  <c r="N278" i="1"/>
  <c r="L278" i="1"/>
  <c r="L268" i="1"/>
  <c r="L269" i="1"/>
  <c r="L270" i="1"/>
  <c r="L271" i="1"/>
  <c r="L272" i="1"/>
  <c r="L273" i="1"/>
  <c r="L274" i="1"/>
  <c r="L275" i="1"/>
  <c r="L276" i="1"/>
  <c r="N29" i="1"/>
  <c r="N30" i="1"/>
  <c r="N31" i="1"/>
  <c r="N32" i="1"/>
  <c r="N33" i="1"/>
  <c r="N34" i="1"/>
  <c r="N35" i="1"/>
  <c r="N36" i="1"/>
  <c r="N37" i="1"/>
  <c r="N106" i="1"/>
  <c r="N107" i="1"/>
  <c r="N108" i="1"/>
  <c r="N109" i="1"/>
  <c r="N110" i="1"/>
  <c r="N111" i="1"/>
  <c r="N112" i="1"/>
  <c r="N113" i="1"/>
  <c r="N114" i="1"/>
  <c r="N115" i="1"/>
  <c r="N116" i="1"/>
  <c r="N267" i="1"/>
  <c r="L29" i="1"/>
  <c r="L30" i="1"/>
  <c r="L31" i="1"/>
  <c r="L32" i="1"/>
  <c r="L33" i="1"/>
  <c r="L34" i="1"/>
  <c r="L35" i="1"/>
  <c r="L36" i="1"/>
  <c r="L37" i="1"/>
  <c r="L106" i="1"/>
  <c r="L107" i="1"/>
  <c r="L108" i="1"/>
  <c r="L109" i="1"/>
  <c r="L110" i="1"/>
  <c r="L111" i="1"/>
  <c r="L112" i="1"/>
  <c r="L113" i="1"/>
  <c r="L114" i="1"/>
  <c r="L115" i="1"/>
  <c r="L116" i="1"/>
  <c r="L267" i="1"/>
  <c r="L277" i="1"/>
  <c r="C92" i="1"/>
  <c r="D92" i="1"/>
  <c r="E92" i="1" s="1"/>
  <c r="C83" i="1" l="1"/>
  <c r="D83" i="1"/>
  <c r="E83" i="1" s="1"/>
  <c r="C84" i="1"/>
  <c r="D84" i="1"/>
  <c r="E84" i="1" s="1"/>
  <c r="C85" i="1"/>
  <c r="D85" i="1"/>
  <c r="E85" i="1" s="1"/>
  <c r="C82" i="1"/>
  <c r="D82" i="1"/>
  <c r="E82" i="1" s="1"/>
  <c r="D236" i="1" l="1"/>
  <c r="E236" i="1" s="1"/>
  <c r="C236" i="1"/>
</calcChain>
</file>

<file path=xl/sharedStrings.xml><?xml version="1.0" encoding="utf-8"?>
<sst xmlns="http://schemas.openxmlformats.org/spreadsheetml/2006/main" count="1038" uniqueCount="85">
  <si>
    <t>NIKE ZOOM ROTATIONAL 6</t>
  </si>
  <si>
    <t>NIKE HIGH JUMP ELITE</t>
  </si>
  <si>
    <t>NIKE ZOOM RIVAL S 9</t>
  </si>
  <si>
    <t>Lode, Disks, Veseris</t>
  </si>
  <si>
    <t>Trīssoļlēkšanas</t>
  </si>
  <si>
    <t>400m-1500m</t>
  </si>
  <si>
    <t>Augstlēkšanas</t>
  </si>
  <si>
    <t>100m-400m</t>
  </si>
  <si>
    <t>Attēls</t>
  </si>
  <si>
    <t>Artikuls</t>
  </si>
  <si>
    <t>Nosaukums</t>
  </si>
  <si>
    <t>Kategorija</t>
  </si>
  <si>
    <t>Izmērs US</t>
  </si>
  <si>
    <t>Cena EUR (ar PVN)</t>
  </si>
  <si>
    <t>US</t>
  </si>
  <si>
    <t>EUR</t>
  </si>
  <si>
    <t>cm</t>
  </si>
  <si>
    <t>Tāllekšana</t>
  </si>
  <si>
    <t>NIKE ZOOM RIVAL M 9</t>
  </si>
  <si>
    <t>NIKE ZOOM MAMBA V</t>
  </si>
  <si>
    <t>Klubu un sporta skolu atlaide</t>
  </si>
  <si>
    <t>Cena ar atlaidi klubiem/sporta skolām EUR (Ar PVN)</t>
  </si>
  <si>
    <t>Cena ar atlaidi individuāli</t>
  </si>
  <si>
    <t>Atlaide individuāli</t>
  </si>
  <si>
    <t>806561-002</t>
  </si>
  <si>
    <t>800m-3000m/kavēkļu</t>
  </si>
  <si>
    <t>806561_002/6</t>
  </si>
  <si>
    <t>NIKE ZOOM SUPERFLY ELITE 2</t>
  </si>
  <si>
    <t>CV0400-100_5</t>
  </si>
  <si>
    <t>CV0400-100_5,5</t>
  </si>
  <si>
    <t>CV0400-100_7</t>
  </si>
  <si>
    <t>CV0400-100_8</t>
  </si>
  <si>
    <t>NIKE ZOOMX DRAGONFLY</t>
  </si>
  <si>
    <t>DJ5258-100</t>
  </si>
  <si>
    <t>NIKE AIR ZOOM LJ ELITE</t>
  </si>
  <si>
    <t>NIKE AIR ZOOM MAXFLY</t>
  </si>
  <si>
    <t>NIKE AIR ZOOM VICTORY FK</t>
  </si>
  <si>
    <t>DJ6205-100</t>
  </si>
  <si>
    <t>800-5000m</t>
  </si>
  <si>
    <t>NIKE TRIPLE JUMP ELITE 2</t>
  </si>
  <si>
    <t>AH1020-406</t>
  </si>
  <si>
    <t>DJ5255-100</t>
  </si>
  <si>
    <t>CT0079-800</t>
  </si>
  <si>
    <t>Skaits</t>
  </si>
  <si>
    <t>DM3077-100</t>
  </si>
  <si>
    <t>806561-700</t>
  </si>
  <si>
    <t>DJ5260-100</t>
  </si>
  <si>
    <t>DM3071-100</t>
  </si>
  <si>
    <t>907564-406</t>
  </si>
  <si>
    <t>NIKE ZOOM RIVAL SD 2</t>
  </si>
  <si>
    <t>DM2335-100</t>
  </si>
  <si>
    <t>DJ5259-100</t>
  </si>
  <si>
    <t>DJ5391-100</t>
  </si>
  <si>
    <t>100-400m</t>
  </si>
  <si>
    <t>60 EUR</t>
  </si>
  <si>
    <t>DH5359-700</t>
  </si>
  <si>
    <t>806561-701</t>
  </si>
  <si>
    <t>AO0808-700</t>
  </si>
  <si>
    <t>AJ1697-700</t>
  </si>
  <si>
    <t>DM2332-100</t>
  </si>
  <si>
    <t>CD4382-700</t>
  </si>
  <si>
    <t>NIKE ZOOMX DRAGONFLY BTC</t>
  </si>
  <si>
    <t>DN4860-600</t>
  </si>
  <si>
    <t>1500m-10000m</t>
  </si>
  <si>
    <t>CV0400-700</t>
  </si>
  <si>
    <t>685131-700</t>
  </si>
  <si>
    <t>CT0079-700</t>
  </si>
  <si>
    <t>DV9193-001</t>
  </si>
  <si>
    <t>NIKE ZOOM JAVELIN ELITE 3</t>
  </si>
  <si>
    <t>Šķēpmešanas</t>
  </si>
  <si>
    <t>AJ8119-700</t>
  </si>
  <si>
    <t>DR9935-700</t>
  </si>
  <si>
    <t xml:space="preserve">NIKE ZOOM SD 4	</t>
  </si>
  <si>
    <t>DR9905-300</t>
  </si>
  <si>
    <t>DR9922-700</t>
  </si>
  <si>
    <t>DR9924-300</t>
  </si>
  <si>
    <t>DR9925-700</t>
  </si>
  <si>
    <t>DR9930-700</t>
  </si>
  <si>
    <t>907564-701</t>
  </si>
  <si>
    <t>70 EUR</t>
  </si>
  <si>
    <t>55 EUR</t>
  </si>
  <si>
    <t>50 EUR</t>
  </si>
  <si>
    <t>NIKE SPIKE-FLAT</t>
  </si>
  <si>
    <t>3000m-10000m</t>
  </si>
  <si>
    <t>DN1699-100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</si>
</sst>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4" tint="-0.499984740745262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4" borderId="6" applyNumberFormat="0" applyProtection="0">
      <alignment horizontal="left" vertical="center" indent="1"/>
    </xf>
    <xf numFmtId="4" fontId="8" fillId="5" borderId="6" applyNumberFormat="0" applyProtection="0">
      <alignment horizontal="right" vertical="center"/>
    </xf>
  </cellStyleXfs>
  <cellXfs count="136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2" xfId="0" applyFont="1" applyBorder="1"/>
    <xf numFmtId="0" fontId="12" fillId="0" borderId="2" xfId="1" applyFont="1" applyBorder="1"/>
    <xf numFmtId="0" fontId="11" fillId="0" borderId="2" xfId="1" applyFont="1" applyBorder="1" applyAlignment="1">
      <alignment horizontal="center"/>
    </xf>
    <xf numFmtId="2" fontId="12" fillId="0" borderId="2" xfId="1" applyNumberFormat="1" applyFont="1" applyBorder="1" applyAlignment="1">
      <alignment horizontal="center"/>
    </xf>
    <xf numFmtId="2" fontId="12" fillId="0" borderId="4" xfId="1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1" applyFont="1" applyBorder="1"/>
    <xf numFmtId="2" fontId="12" fillId="0" borderId="1" xfId="1" applyNumberFormat="1" applyFont="1" applyBorder="1" applyAlignment="1">
      <alignment horizontal="center"/>
    </xf>
    <xf numFmtId="0" fontId="12" fillId="0" borderId="13" xfId="0" applyFont="1" applyBorder="1"/>
    <xf numFmtId="0" fontId="12" fillId="0" borderId="3" xfId="0" applyFont="1" applyBorder="1"/>
    <xf numFmtId="0" fontId="12" fillId="0" borderId="3" xfId="1" applyFont="1" applyBorder="1"/>
    <xf numFmtId="0" fontId="12" fillId="0" borderId="3" xfId="0" applyFont="1" applyBorder="1" applyAlignment="1">
      <alignment horizontal="left"/>
    </xf>
    <xf numFmtId="2" fontId="12" fillId="0" borderId="3" xfId="1" applyNumberFormat="1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1" fillId="0" borderId="1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2" fillId="0" borderId="19" xfId="0" applyFont="1" applyBorder="1"/>
    <xf numFmtId="0" fontId="12" fillId="0" borderId="5" xfId="0" applyFont="1" applyBorder="1" applyAlignment="1">
      <alignment horizontal="left"/>
    </xf>
    <xf numFmtId="0" fontId="12" fillId="0" borderId="11" xfId="0" applyFont="1" applyBorder="1"/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" xfId="1" applyFont="1" applyBorder="1"/>
    <xf numFmtId="0" fontId="12" fillId="0" borderId="5" xfId="0" applyFont="1" applyBorder="1"/>
    <xf numFmtId="0" fontId="11" fillId="0" borderId="5" xfId="1" applyFont="1" applyBorder="1" applyAlignment="1">
      <alignment horizontal="center"/>
    </xf>
    <xf numFmtId="0" fontId="11" fillId="0" borderId="0" xfId="0" applyFont="1"/>
    <xf numFmtId="0" fontId="14" fillId="0" borderId="0" xfId="0" applyFont="1"/>
    <xf numFmtId="0" fontId="12" fillId="0" borderId="4" xfId="1" applyFont="1" applyBorder="1"/>
    <xf numFmtId="0" fontId="12" fillId="0" borderId="21" xfId="0" applyFont="1" applyBorder="1" applyAlignment="1">
      <alignment horizontal="left"/>
    </xf>
    <xf numFmtId="0" fontId="1" fillId="2" borderId="8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22" xfId="0" applyFont="1" applyBorder="1"/>
    <xf numFmtId="0" fontId="12" fillId="0" borderId="23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5" fillId="0" borderId="4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17" xfId="0" applyFont="1" applyBorder="1"/>
    <xf numFmtId="0" fontId="12" fillId="0" borderId="20" xfId="0" applyFont="1" applyBorder="1"/>
    <xf numFmtId="0" fontId="12" fillId="0" borderId="27" xfId="0" applyFont="1" applyBorder="1"/>
    <xf numFmtId="0" fontId="11" fillId="0" borderId="4" xfId="1" applyFont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5" fillId="0" borderId="2" xfId="1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2" fontId="12" fillId="0" borderId="7" xfId="1" applyNumberFormat="1" applyFont="1" applyBorder="1" applyAlignment="1">
      <alignment horizontal="center"/>
    </xf>
    <xf numFmtId="2" fontId="12" fillId="0" borderId="32" xfId="1" applyNumberFormat="1" applyFont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2" xfId="0" applyBorder="1"/>
    <xf numFmtId="0" fontId="12" fillId="0" borderId="7" xfId="0" applyFont="1" applyBorder="1"/>
    <xf numFmtId="0" fontId="11" fillId="0" borderId="32" xfId="0" applyFont="1" applyBorder="1" applyAlignment="1">
      <alignment horizontal="center"/>
    </xf>
    <xf numFmtId="0" fontId="12" fillId="0" borderId="33" xfId="1" applyFont="1" applyBorder="1"/>
    <xf numFmtId="0" fontId="12" fillId="0" borderId="34" xfId="1" applyFont="1" applyBorder="1"/>
    <xf numFmtId="0" fontId="12" fillId="0" borderId="35" xfId="1" applyFont="1" applyBorder="1"/>
    <xf numFmtId="0" fontId="12" fillId="0" borderId="36" xfId="1" applyFont="1" applyBorder="1"/>
    <xf numFmtId="0" fontId="12" fillId="0" borderId="37" xfId="1" applyFont="1" applyBorder="1"/>
    <xf numFmtId="0" fontId="0" fillId="0" borderId="0" xfId="0" applyAlignment="1">
      <alignment horizont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2" fillId="0" borderId="7" xfId="1" applyFont="1" applyBorder="1"/>
    <xf numFmtId="0" fontId="15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/>
    </xf>
    <xf numFmtId="0" fontId="12" fillId="0" borderId="47" xfId="1" applyFont="1" applyBorder="1"/>
    <xf numFmtId="2" fontId="12" fillId="0" borderId="30" xfId="1" applyNumberFormat="1" applyFont="1" applyBorder="1" applyAlignment="1">
      <alignment horizontal="center"/>
    </xf>
    <xf numFmtId="2" fontId="12" fillId="0" borderId="31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9" fontId="13" fillId="2" borderId="0" xfId="0" applyNumberFormat="1" applyFont="1" applyFill="1" applyAlignment="1">
      <alignment horizontal="center" vertical="center" wrapText="1"/>
    </xf>
    <xf numFmtId="9" fontId="13" fillId="2" borderId="13" xfId="0" applyNumberFormat="1" applyFont="1" applyFill="1" applyBorder="1" applyAlignment="1">
      <alignment horizontal="center" vertical="center" wrapText="1"/>
    </xf>
    <xf numFmtId="9" fontId="14" fillId="2" borderId="42" xfId="0" applyNumberFormat="1" applyFont="1" applyFill="1" applyBorder="1" applyAlignment="1">
      <alignment horizontal="center" vertical="center"/>
    </xf>
    <xf numFmtId="9" fontId="14" fillId="2" borderId="43" xfId="0" applyNumberFormat="1" applyFont="1" applyFill="1" applyBorder="1" applyAlignment="1">
      <alignment horizontal="center" vertical="center"/>
    </xf>
    <xf numFmtId="9" fontId="13" fillId="2" borderId="0" xfId="0" applyNumberFormat="1" applyFont="1" applyFill="1" applyAlignment="1">
      <alignment horizontal="center" vertical="center"/>
    </xf>
    <xf numFmtId="9" fontId="13" fillId="2" borderId="13" xfId="0" applyNumberFormat="1" applyFont="1" applyFill="1" applyBorder="1" applyAlignment="1">
      <alignment horizontal="center" vertical="center"/>
    </xf>
    <xf numFmtId="9" fontId="13" fillId="2" borderId="11" xfId="0" applyNumberFormat="1" applyFont="1" applyFill="1" applyBorder="1" applyAlignment="1">
      <alignment horizontal="center" vertical="center" wrapText="1"/>
    </xf>
    <xf numFmtId="9" fontId="14" fillId="2" borderId="18" xfId="0" applyNumberFormat="1" applyFont="1" applyFill="1" applyBorder="1" applyAlignment="1">
      <alignment horizontal="center" vertical="center"/>
    </xf>
    <xf numFmtId="9" fontId="13" fillId="2" borderId="47" xfId="0" applyNumberFormat="1" applyFont="1" applyFill="1" applyBorder="1" applyAlignment="1">
      <alignment horizontal="center" vertical="center" wrapText="1"/>
    </xf>
    <xf numFmtId="9" fontId="13" fillId="2" borderId="37" xfId="0" applyNumberFormat="1" applyFont="1" applyFill="1" applyBorder="1" applyAlignment="1">
      <alignment horizontal="center" vertical="center" wrapText="1"/>
    </xf>
    <xf numFmtId="9" fontId="14" fillId="2" borderId="24" xfId="0" applyNumberFormat="1" applyFont="1" applyFill="1" applyBorder="1" applyAlignment="1">
      <alignment horizontal="center" vertical="center" wrapText="1"/>
    </xf>
    <xf numFmtId="9" fontId="14" fillId="2" borderId="25" xfId="0" applyNumberFormat="1" applyFont="1" applyFill="1" applyBorder="1" applyAlignment="1">
      <alignment horizontal="center" vertical="center" wrapText="1"/>
    </xf>
    <xf numFmtId="9" fontId="14" fillId="2" borderId="26" xfId="0" applyNumberFormat="1" applyFont="1" applyFill="1" applyBorder="1" applyAlignment="1">
      <alignment horizontal="center" vertical="center" wrapText="1"/>
    </xf>
    <xf numFmtId="9" fontId="13" fillId="2" borderId="7" xfId="0" applyNumberFormat="1" applyFont="1" applyFill="1" applyBorder="1" applyAlignment="1">
      <alignment horizontal="center" vertical="center" wrapText="1"/>
    </xf>
    <xf numFmtId="9" fontId="13" fillId="2" borderId="5" xfId="0" applyNumberFormat="1" applyFont="1" applyFill="1" applyBorder="1" applyAlignment="1">
      <alignment horizontal="center" vertical="center" wrapText="1"/>
    </xf>
    <xf numFmtId="9" fontId="14" fillId="2" borderId="42" xfId="0" applyNumberFormat="1" applyFont="1" applyFill="1" applyBorder="1" applyAlignment="1">
      <alignment horizontal="center" vertical="center" wrapText="1"/>
    </xf>
    <xf numFmtId="9" fontId="14" fillId="2" borderId="43" xfId="0" applyNumberFormat="1" applyFont="1" applyFill="1" applyBorder="1" applyAlignment="1">
      <alignment horizontal="center" vertical="center" wrapText="1"/>
    </xf>
    <xf numFmtId="9" fontId="14" fillId="2" borderId="18" xfId="0" applyNumberFormat="1" applyFont="1" applyFill="1" applyBorder="1" applyAlignment="1">
      <alignment horizontal="center" vertical="center" wrapText="1"/>
    </xf>
    <xf numFmtId="9" fontId="13" fillId="2" borderId="8" xfId="0" applyNumberFormat="1" applyFont="1" applyFill="1" applyBorder="1" applyAlignment="1">
      <alignment horizontal="center" vertical="center"/>
    </xf>
    <xf numFmtId="9" fontId="13" fillId="2" borderId="7" xfId="0" applyNumberFormat="1" applyFont="1" applyFill="1" applyBorder="1" applyAlignment="1">
      <alignment horizontal="center" vertical="center"/>
    </xf>
    <xf numFmtId="9" fontId="13" fillId="2" borderId="5" xfId="0" applyNumberFormat="1" applyFont="1" applyFill="1" applyBorder="1" applyAlignment="1">
      <alignment horizontal="center" vertical="center"/>
    </xf>
    <xf numFmtId="9" fontId="14" fillId="2" borderId="44" xfId="0" applyNumberFormat="1" applyFont="1" applyFill="1" applyBorder="1" applyAlignment="1">
      <alignment horizontal="center" vertical="center"/>
    </xf>
    <xf numFmtId="9" fontId="14" fillId="2" borderId="45" xfId="0" applyNumberFormat="1" applyFont="1" applyFill="1" applyBorder="1" applyAlignment="1">
      <alignment horizontal="center" vertical="center"/>
    </xf>
    <xf numFmtId="9" fontId="14" fillId="2" borderId="46" xfId="0" applyNumberFormat="1" applyFont="1" applyFill="1" applyBorder="1" applyAlignment="1">
      <alignment horizontal="center" vertical="center"/>
    </xf>
    <xf numFmtId="9" fontId="13" fillId="2" borderId="39" xfId="0" applyNumberFormat="1" applyFont="1" applyFill="1" applyBorder="1" applyAlignment="1">
      <alignment horizontal="center" vertical="center"/>
    </xf>
    <xf numFmtId="9" fontId="13" fillId="2" borderId="40" xfId="0" applyNumberFormat="1" applyFont="1" applyFill="1" applyBorder="1" applyAlignment="1">
      <alignment horizontal="center" vertical="center"/>
    </xf>
    <xf numFmtId="9" fontId="13" fillId="2" borderId="41" xfId="0" applyNumberFormat="1" applyFont="1" applyFill="1" applyBorder="1" applyAlignment="1">
      <alignment horizontal="center" vertical="center"/>
    </xf>
    <xf numFmtId="9" fontId="13" fillId="2" borderId="11" xfId="0" applyNumberFormat="1" applyFont="1" applyFill="1" applyBorder="1" applyAlignment="1">
      <alignment horizontal="center" vertical="center"/>
    </xf>
    <xf numFmtId="9" fontId="13" fillId="2" borderId="38" xfId="0" applyNumberFormat="1" applyFont="1" applyFill="1" applyBorder="1" applyAlignment="1">
      <alignment horizontal="center" vertical="center"/>
    </xf>
    <xf numFmtId="9" fontId="13" fillId="2" borderId="9" xfId="0" applyNumberFormat="1" applyFont="1" applyFill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center" vertical="center"/>
    </xf>
    <xf numFmtId="9" fontId="14" fillId="2" borderId="24" xfId="0" applyNumberFormat="1" applyFont="1" applyFill="1" applyBorder="1" applyAlignment="1">
      <alignment horizontal="center" vertical="center"/>
    </xf>
    <xf numFmtId="9" fontId="14" fillId="2" borderId="25" xfId="0" applyNumberFormat="1" applyFont="1" applyFill="1" applyBorder="1" applyAlignment="1">
      <alignment horizontal="center" vertical="center"/>
    </xf>
    <xf numFmtId="9" fontId="14" fillId="2" borderId="26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49" xfId="0" applyFont="1" applyBorder="1"/>
    <xf numFmtId="0" fontId="12" fillId="0" borderId="50" xfId="0" applyFont="1" applyBorder="1"/>
    <xf numFmtId="0" fontId="12" fillId="0" borderId="50" xfId="1" applyFont="1" applyBorder="1"/>
    <xf numFmtId="0" fontId="12" fillId="0" borderId="50" xfId="0" applyFont="1" applyBorder="1" applyAlignment="1">
      <alignment horizontal="left"/>
    </xf>
    <xf numFmtId="0" fontId="15" fillId="0" borderId="50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/>
    </xf>
    <xf numFmtId="0" fontId="12" fillId="0" borderId="52" xfId="1" applyFont="1" applyBorder="1"/>
    <xf numFmtId="2" fontId="12" fillId="0" borderId="50" xfId="1" applyNumberFormat="1" applyFont="1" applyBorder="1" applyAlignment="1">
      <alignment horizontal="center"/>
    </xf>
    <xf numFmtId="9" fontId="13" fillId="2" borderId="49" xfId="0" applyNumberFormat="1" applyFont="1" applyFill="1" applyBorder="1" applyAlignment="1">
      <alignment horizontal="center" vertical="center"/>
    </xf>
    <xf numFmtId="0" fontId="0" fillId="0" borderId="17" xfId="0" applyBorder="1"/>
    <xf numFmtId="2" fontId="12" fillId="0" borderId="35" xfId="1" applyNumberFormat="1" applyFont="1" applyBorder="1" applyAlignment="1">
      <alignment horizontal="center"/>
    </xf>
  </cellXfs>
  <cellStyles count="4">
    <cellStyle name="Normal" xfId="0" builtinId="0"/>
    <cellStyle name="Normal 3" xfId="1" xr:uid="{00000000-0005-0000-0000-000001000000}"/>
    <cellStyle name="SAPBEXstdData" xfId="3" xr:uid="{00000000-0005-0000-0000-000002000000}"/>
    <cellStyle name="SAPBEXstdItem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6.png"/><Relationship Id="rId7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6" Type="http://schemas.openxmlformats.org/officeDocument/2006/relationships/image" Target="../media/image11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9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67734</xdr:colOff>
      <xdr:row>235</xdr:row>
      <xdr:rowOff>16933</xdr:rowOff>
    </xdr:from>
    <xdr:to>
      <xdr:col>0</xdr:col>
      <xdr:colOff>1110212</xdr:colOff>
      <xdr:row>235</xdr:row>
      <xdr:rowOff>484716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7734" y="42921766"/>
          <a:ext cx="1042478" cy="467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35984</xdr:colOff>
      <xdr:row>147</xdr:row>
      <xdr:rowOff>0</xdr:rowOff>
    </xdr:from>
    <xdr:to>
      <xdr:col>0</xdr:col>
      <xdr:colOff>1047751</xdr:colOff>
      <xdr:row>148</xdr:row>
      <xdr:rowOff>42369</xdr:rowOff>
    </xdr:to>
    <xdr:pic>
      <xdr:nvPicPr>
        <xdr:cNvPr id="28" name="Picture 27" descr="NIKE AIR ZOOM LJ ELITE">
          <a:extLst>
            <a:ext uri="{FF2B5EF4-FFF2-40B4-BE49-F238E27FC236}">
              <a16:creationId xmlns:a16="http://schemas.microsoft.com/office/drawing/2014/main" id="{8C5B57D2-53A7-4600-9FB5-34515DF2C6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82" b="25501"/>
        <a:stretch/>
      </xdr:blipFill>
      <xdr:spPr bwMode="auto">
        <a:xfrm>
          <a:off x="35984" y="30056667"/>
          <a:ext cx="1011767" cy="529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</xdr:colOff>
      <xdr:row>37</xdr:row>
      <xdr:rowOff>8468</xdr:rowOff>
    </xdr:from>
    <xdr:to>
      <xdr:col>0</xdr:col>
      <xdr:colOff>1031912</xdr:colOff>
      <xdr:row>37</xdr:row>
      <xdr:rowOff>465667</xdr:rowOff>
    </xdr:to>
    <xdr:pic>
      <xdr:nvPicPr>
        <xdr:cNvPr id="33" name="Picture 32" descr="NIKE AIR ZOOM VICTORY FK">
          <a:extLst>
            <a:ext uri="{FF2B5EF4-FFF2-40B4-BE49-F238E27FC236}">
              <a16:creationId xmlns:a16="http://schemas.microsoft.com/office/drawing/2014/main" id="{0BCB6E3D-A7B7-4903-9C8A-429B6ECDA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12" t="27845" r="1312" b="28213"/>
        <a:stretch/>
      </xdr:blipFill>
      <xdr:spPr bwMode="auto">
        <a:xfrm>
          <a:off x="8466" y="10845801"/>
          <a:ext cx="1023446" cy="45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82551</xdr:colOff>
      <xdr:row>110</xdr:row>
      <xdr:rowOff>80432</xdr:rowOff>
    </xdr:from>
    <xdr:to>
      <xdr:col>0</xdr:col>
      <xdr:colOff>996950</xdr:colOff>
      <xdr:row>110</xdr:row>
      <xdr:rowOff>507746</xdr:rowOff>
    </xdr:to>
    <xdr:pic>
      <xdr:nvPicPr>
        <xdr:cNvPr id="42" name="Picture 41" descr="Track shoes/Spikes Nike ZOOM RIVAL M 9 - Top4Running.com">
          <a:extLst>
            <a:ext uri="{FF2B5EF4-FFF2-40B4-BE49-F238E27FC236}">
              <a16:creationId xmlns:a16="http://schemas.microsoft.com/office/drawing/2014/main" id="{8D59FD88-24A4-4430-A743-61B91EEC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551" y="23342599"/>
          <a:ext cx="914399" cy="427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33867</xdr:colOff>
      <xdr:row>81</xdr:row>
      <xdr:rowOff>15665</xdr:rowOff>
    </xdr:from>
    <xdr:to>
      <xdr:col>0</xdr:col>
      <xdr:colOff>1109134</xdr:colOff>
      <xdr:row>82</xdr:row>
      <xdr:rowOff>11188</xdr:rowOff>
    </xdr:to>
    <xdr:pic>
      <xdr:nvPicPr>
        <xdr:cNvPr id="61" name="Picture 60" descr="NIKE ZOOMX DRAGONFLY">
          <a:extLst>
            <a:ext uri="{FF2B5EF4-FFF2-40B4-BE49-F238E27FC236}">
              <a16:creationId xmlns:a16="http://schemas.microsoft.com/office/drawing/2014/main" id="{0D4500AE-AEF2-4430-9AA6-80A7633D33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54" b="30366"/>
        <a:stretch/>
      </xdr:blipFill>
      <xdr:spPr bwMode="auto">
        <a:xfrm>
          <a:off x="33867" y="14070332"/>
          <a:ext cx="1075267" cy="444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52918</xdr:colOff>
      <xdr:row>223</xdr:row>
      <xdr:rowOff>23283</xdr:rowOff>
    </xdr:from>
    <xdr:to>
      <xdr:col>0</xdr:col>
      <xdr:colOff>1066186</xdr:colOff>
      <xdr:row>224</xdr:row>
      <xdr:rowOff>52916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EE658-207C-45AC-ABD8-DC47A9881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918" y="44727283"/>
          <a:ext cx="1013268" cy="442383"/>
        </a:xfrm>
        <a:prstGeom prst="rect">
          <a:avLst/>
        </a:prstGeom>
      </xdr:spPr>
    </xdr:pic>
    <xdr:clientData/>
  </xdr:twoCellAnchor>
  <xdr:twoCellAnchor editAs="oneCell">
    <xdr:from>
      <xdr:col>0</xdr:col>
      <xdr:colOff>93133</xdr:colOff>
      <xdr:row>208</xdr:row>
      <xdr:rowOff>33868</xdr:rowOff>
    </xdr:from>
    <xdr:to>
      <xdr:col>0</xdr:col>
      <xdr:colOff>999066</xdr:colOff>
      <xdr:row>208</xdr:row>
      <xdr:rowOff>453310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F4B989-18F2-473C-BC1A-0D8BD409C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133" y="31942618"/>
          <a:ext cx="905933" cy="419442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183</xdr:row>
      <xdr:rowOff>33867</xdr:rowOff>
    </xdr:from>
    <xdr:to>
      <xdr:col>0</xdr:col>
      <xdr:colOff>1052246</xdr:colOff>
      <xdr:row>183</xdr:row>
      <xdr:rowOff>465667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9CFD99-E543-496C-96D1-46EFE6F31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334" y="29878867"/>
          <a:ext cx="1009912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103</xdr:row>
      <xdr:rowOff>42333</xdr:rowOff>
    </xdr:from>
    <xdr:to>
      <xdr:col>0</xdr:col>
      <xdr:colOff>1049867</xdr:colOff>
      <xdr:row>103</xdr:row>
      <xdr:rowOff>428116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084553-D181-4DFD-BC15-A0579C149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400" y="20796250"/>
          <a:ext cx="1024467" cy="3857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88899</xdr:rowOff>
    </xdr:from>
    <xdr:to>
      <xdr:col>0</xdr:col>
      <xdr:colOff>1120434</xdr:colOff>
      <xdr:row>33</xdr:row>
      <xdr:rowOff>546099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4DA19D5-BEF2-48A0-9455-BC67311D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8185149"/>
          <a:ext cx="1120434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286</xdr:row>
      <xdr:rowOff>50797</xdr:rowOff>
    </xdr:from>
    <xdr:to>
      <xdr:col>0</xdr:col>
      <xdr:colOff>1049943</xdr:colOff>
      <xdr:row>287</xdr:row>
      <xdr:rowOff>42332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80687B-DFA8-4F48-9547-71A123782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801" y="49125714"/>
          <a:ext cx="999142" cy="40428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</xdr:colOff>
      <xdr:row>278</xdr:row>
      <xdr:rowOff>40216</xdr:rowOff>
    </xdr:from>
    <xdr:to>
      <xdr:col>0</xdr:col>
      <xdr:colOff>1111250</xdr:colOff>
      <xdr:row>278</xdr:row>
      <xdr:rowOff>497869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5861F4-0425-42E9-961B-1028FB1CA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983" y="54808966"/>
          <a:ext cx="1075267" cy="45765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26</xdr:row>
      <xdr:rowOff>83937</xdr:rowOff>
    </xdr:from>
    <xdr:to>
      <xdr:col>0</xdr:col>
      <xdr:colOff>1090083</xdr:colOff>
      <xdr:row>26</xdr:row>
      <xdr:rowOff>536294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6F8831-73F4-430C-B5A8-05921C39D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50" y="6814937"/>
          <a:ext cx="1083733" cy="452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17</xdr:row>
      <xdr:rowOff>31749</xdr:rowOff>
    </xdr:from>
    <xdr:to>
      <xdr:col>0</xdr:col>
      <xdr:colOff>1005417</xdr:colOff>
      <xdr:row>17</xdr:row>
      <xdr:rowOff>505212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734EB30-E493-13F4-C042-97F65BD5A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500" y="2190749"/>
          <a:ext cx="941917" cy="47346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167</xdr:row>
      <xdr:rowOff>52917</xdr:rowOff>
    </xdr:from>
    <xdr:to>
      <xdr:col>0</xdr:col>
      <xdr:colOff>939713</xdr:colOff>
      <xdr:row>167</xdr:row>
      <xdr:rowOff>465666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79A7E34-E1EF-BA21-27C9-668167528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167" y="27019250"/>
          <a:ext cx="918546" cy="41274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91</xdr:row>
      <xdr:rowOff>63501</xdr:rowOff>
    </xdr:from>
    <xdr:to>
      <xdr:col>0</xdr:col>
      <xdr:colOff>1018507</xdr:colOff>
      <xdr:row>92</xdr:row>
      <xdr:rowOff>10584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5322ADC-F23D-B79A-CC54-BB764A41D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501" y="25770418"/>
          <a:ext cx="955006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105</xdr:row>
      <xdr:rowOff>52919</xdr:rowOff>
    </xdr:from>
    <xdr:to>
      <xdr:col>0</xdr:col>
      <xdr:colOff>1023298</xdr:colOff>
      <xdr:row>106</xdr:row>
      <xdr:rowOff>42335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A55D28D-1C70-FACA-CF8E-BAEB48EF5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751" y="21844002"/>
          <a:ext cx="991547" cy="402166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151</xdr:row>
      <xdr:rowOff>52916</xdr:rowOff>
    </xdr:from>
    <xdr:to>
      <xdr:col>0</xdr:col>
      <xdr:colOff>1090790</xdr:colOff>
      <xdr:row>152</xdr:row>
      <xdr:rowOff>21165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51DF1FE-81A8-557E-829E-57809B56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749" y="32141583"/>
          <a:ext cx="1059041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52916</xdr:rowOff>
    </xdr:from>
    <xdr:to>
      <xdr:col>0</xdr:col>
      <xdr:colOff>1058198</xdr:colOff>
      <xdr:row>28</xdr:row>
      <xdr:rowOff>486833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FEC72DC-C84E-E4CF-6040-6083D8814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0244666"/>
          <a:ext cx="1058198" cy="43391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22</xdr:row>
      <xdr:rowOff>31752</xdr:rowOff>
    </xdr:from>
    <xdr:to>
      <xdr:col>0</xdr:col>
      <xdr:colOff>1086082</xdr:colOff>
      <xdr:row>22</xdr:row>
      <xdr:rowOff>476252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99C4CA4-EB1A-3CFD-96CD-B8DB8633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750" y="5143502"/>
          <a:ext cx="1054332" cy="44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77</xdr:row>
      <xdr:rowOff>42335</xdr:rowOff>
    </xdr:from>
    <xdr:to>
      <xdr:col>0</xdr:col>
      <xdr:colOff>1085607</xdr:colOff>
      <xdr:row>78</xdr:row>
      <xdr:rowOff>63501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2154DEF-24A7-58F5-C3F4-388D20797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584" y="14351002"/>
          <a:ext cx="1075023" cy="465666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62</xdr:row>
      <xdr:rowOff>10583</xdr:rowOff>
    </xdr:from>
    <xdr:to>
      <xdr:col>0</xdr:col>
      <xdr:colOff>1061095</xdr:colOff>
      <xdr:row>63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B70549C-08C0-8577-0A70-E2C4A027D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33" y="15885583"/>
          <a:ext cx="1018762" cy="433917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266</xdr:row>
      <xdr:rowOff>21167</xdr:rowOff>
    </xdr:from>
    <xdr:to>
      <xdr:col>0</xdr:col>
      <xdr:colOff>992860</xdr:colOff>
      <xdr:row>267</xdr:row>
      <xdr:rowOff>31750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B060122-C8B5-1593-C90F-5A400CAE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2917" y="43243500"/>
          <a:ext cx="939943" cy="42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42333</xdr:rowOff>
    </xdr:from>
    <xdr:to>
      <xdr:col>0</xdr:col>
      <xdr:colOff>1055686</xdr:colOff>
      <xdr:row>132</xdr:row>
      <xdr:rowOff>465666</xdr:rowOff>
    </xdr:to>
    <xdr:pic>
      <xdr:nvPicPr>
        <xdr:cNvPr id="29" name="Picture 28" descr="Nike Air Zoom LJ Elite M CT0079-700 shoe (43) - Training shoes - Photopoint">
          <a:extLst>
            <a:ext uri="{FF2B5EF4-FFF2-40B4-BE49-F238E27FC236}">
              <a16:creationId xmlns:a16="http://schemas.microsoft.com/office/drawing/2014/main" id="{F2DE1861-88C6-EFD4-96BB-CF3C9C393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4" t="43024" r="7375" b="21751"/>
        <a:stretch/>
      </xdr:blipFill>
      <xdr:spPr bwMode="auto">
        <a:xfrm>
          <a:off x="0" y="23960666"/>
          <a:ext cx="1055686" cy="42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84665</xdr:colOff>
      <xdr:row>237</xdr:row>
      <xdr:rowOff>52918</xdr:rowOff>
    </xdr:from>
    <xdr:to>
      <xdr:col>0</xdr:col>
      <xdr:colOff>946184</xdr:colOff>
      <xdr:row>238</xdr:row>
      <xdr:rowOff>74085</xdr:rowOff>
    </xdr:to>
    <xdr:pic>
      <xdr:nvPicPr>
        <xdr:cNvPr id="30" name="Picture 29" descr="Track shoes/Spikes Nike ZOOM JAVELIN ELITE 3 - Top4Running.com">
          <a:extLst>
            <a:ext uri="{FF2B5EF4-FFF2-40B4-BE49-F238E27FC236}">
              <a16:creationId xmlns:a16="http://schemas.microsoft.com/office/drawing/2014/main" id="{0CF29E53-31EE-74E9-9F4F-386AD3F79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5" y="38025918"/>
          <a:ext cx="861519" cy="497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105834</xdr:colOff>
      <xdr:row>251</xdr:row>
      <xdr:rowOff>7157</xdr:rowOff>
    </xdr:from>
    <xdr:to>
      <xdr:col>0</xdr:col>
      <xdr:colOff>1069574</xdr:colOff>
      <xdr:row>252</xdr:row>
      <xdr:rowOff>116417</xdr:rowOff>
    </xdr:to>
    <xdr:pic>
      <xdr:nvPicPr>
        <xdr:cNvPr id="31" name="Picture 30" descr="Nike Spikes ZOOM JAVELIN ELITE 3 dv9193-001 in gelb - dv9193-001 | everysize">
          <a:extLst>
            <a:ext uri="{FF2B5EF4-FFF2-40B4-BE49-F238E27FC236}">
              <a16:creationId xmlns:a16="http://schemas.microsoft.com/office/drawing/2014/main" id="{91D6DC94-313D-DEE4-9E6C-375DFA512E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0" t="22834" r="6878" b="23693"/>
        <a:stretch/>
      </xdr:blipFill>
      <xdr:spPr bwMode="auto">
        <a:xfrm>
          <a:off x="105834" y="40530740"/>
          <a:ext cx="963740" cy="585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</xdr:colOff>
      <xdr:row>280</xdr:row>
      <xdr:rowOff>21167</xdr:rowOff>
    </xdr:from>
    <xdr:to>
      <xdr:col>0</xdr:col>
      <xdr:colOff>1037166</xdr:colOff>
      <xdr:row>280</xdr:row>
      <xdr:rowOff>449259</xdr:rowOff>
    </xdr:to>
    <xdr:pic>
      <xdr:nvPicPr>
        <xdr:cNvPr id="32" name="Picture 31" descr="NIKE ZOOM SD 4 Track &amp; Field Throwing Shoes Unisex DR9935-700 | eBay">
          <a:extLst>
            <a:ext uri="{FF2B5EF4-FFF2-40B4-BE49-F238E27FC236}">
              <a16:creationId xmlns:a16="http://schemas.microsoft.com/office/drawing/2014/main" id="{BD8180C1-B284-2CD9-D9CF-63A77F5ACC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616"/>
        <a:stretch/>
      </xdr:blipFill>
      <xdr:spPr bwMode="auto">
        <a:xfrm>
          <a:off x="42333" y="55488417"/>
          <a:ext cx="994833" cy="428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52917</xdr:colOff>
      <xdr:row>1</xdr:row>
      <xdr:rowOff>63500</xdr:rowOff>
    </xdr:from>
    <xdr:to>
      <xdr:col>0</xdr:col>
      <xdr:colOff>1034114</xdr:colOff>
      <xdr:row>1</xdr:row>
      <xdr:rowOff>497416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16713A-8FB5-9E4A-FDBD-49890269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2917" y="910167"/>
          <a:ext cx="981197" cy="433916"/>
        </a:xfrm>
        <a:prstGeom prst="rect">
          <a:avLst/>
        </a:prstGeom>
      </xdr:spPr>
    </xdr:pic>
    <xdr:clientData/>
  </xdr:twoCellAnchor>
  <xdr:twoCellAnchor editAs="oneCell">
    <xdr:from>
      <xdr:col>0</xdr:col>
      <xdr:colOff>10585</xdr:colOff>
      <xdr:row>46</xdr:row>
      <xdr:rowOff>105833</xdr:rowOff>
    </xdr:from>
    <xdr:to>
      <xdr:col>0</xdr:col>
      <xdr:colOff>1026585</xdr:colOff>
      <xdr:row>46</xdr:row>
      <xdr:rowOff>507968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E2EDECA-8AC3-F265-D6B7-9B74851EA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585" y="13610166"/>
          <a:ext cx="1016000" cy="40213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116</xdr:row>
      <xdr:rowOff>95251</xdr:rowOff>
    </xdr:from>
    <xdr:to>
      <xdr:col>0</xdr:col>
      <xdr:colOff>1060479</xdr:colOff>
      <xdr:row>116</xdr:row>
      <xdr:rowOff>497417</xdr:rowOff>
    </xdr:to>
    <xdr:pic>
      <xdr:nvPicPr>
        <xdr:cNvPr id="23" name="Picture 22" descr="Air Zoom Long Jump Elite 'Mint Foam Volt' | GOAT">
          <a:extLst>
            <a:ext uri="{FF2B5EF4-FFF2-40B4-BE49-F238E27FC236}">
              <a16:creationId xmlns:a16="http://schemas.microsoft.com/office/drawing/2014/main" id="{F4692E1D-DD05-B6B9-9553-9495994542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6" t="37596" r="6506" b="27110"/>
        <a:stretch/>
      </xdr:blipFill>
      <xdr:spPr bwMode="auto">
        <a:xfrm>
          <a:off x="31750" y="27336751"/>
          <a:ext cx="1028729" cy="402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52917</xdr:colOff>
      <xdr:row>194</xdr:row>
      <xdr:rowOff>31750</xdr:rowOff>
    </xdr:from>
    <xdr:to>
      <xdr:col>0</xdr:col>
      <xdr:colOff>1045178</xdr:colOff>
      <xdr:row>195</xdr:row>
      <xdr:rowOff>74084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586BD0F-E9D2-9B1D-9AB6-735B4ED9E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2917" y="40311917"/>
          <a:ext cx="992261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155</xdr:row>
      <xdr:rowOff>42334</xdr:rowOff>
    </xdr:from>
    <xdr:to>
      <xdr:col>0</xdr:col>
      <xdr:colOff>1083985</xdr:colOff>
      <xdr:row>156</xdr:row>
      <xdr:rowOff>84667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F3756BE-1AB9-E9FF-1ADF-342A9F4F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1167" y="35380084"/>
          <a:ext cx="1062818" cy="529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10584</xdr:rowOff>
    </xdr:from>
    <xdr:to>
      <xdr:col>0</xdr:col>
      <xdr:colOff>1121833</xdr:colOff>
      <xdr:row>86</xdr:row>
      <xdr:rowOff>42031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52668C1-237F-468D-9E42-3CF029E8E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8912417"/>
          <a:ext cx="1121833" cy="528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67734</xdr:colOff>
      <xdr:row>36</xdr:row>
      <xdr:rowOff>16933</xdr:rowOff>
    </xdr:from>
    <xdr:to>
      <xdr:col>0</xdr:col>
      <xdr:colOff>1110212</xdr:colOff>
      <xdr:row>36</xdr:row>
      <xdr:rowOff>484716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6F8BA4-4199-41B8-91EE-3190D4475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7734" y="48213433"/>
          <a:ext cx="1042478" cy="467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33867</xdr:colOff>
      <xdr:row>3</xdr:row>
      <xdr:rowOff>15665</xdr:rowOff>
    </xdr:from>
    <xdr:to>
      <xdr:col>0</xdr:col>
      <xdr:colOff>1109134</xdr:colOff>
      <xdr:row>4</xdr:row>
      <xdr:rowOff>11188</xdr:rowOff>
    </xdr:to>
    <xdr:pic>
      <xdr:nvPicPr>
        <xdr:cNvPr id="6" name="Picture 5" descr="NIKE ZOOMX DRAGONFLY">
          <a:extLst>
            <a:ext uri="{FF2B5EF4-FFF2-40B4-BE49-F238E27FC236}">
              <a16:creationId xmlns:a16="http://schemas.microsoft.com/office/drawing/2014/main" id="{950A16A7-EB32-4B87-8E3D-C84483D814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954" b="30366"/>
        <a:stretch/>
      </xdr:blipFill>
      <xdr:spPr bwMode="auto">
        <a:xfrm>
          <a:off x="33867" y="17998865"/>
          <a:ext cx="1075267" cy="4431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52918</xdr:colOff>
      <xdr:row>24</xdr:row>
      <xdr:rowOff>23283</xdr:rowOff>
    </xdr:from>
    <xdr:to>
      <xdr:col>0</xdr:col>
      <xdr:colOff>1066186</xdr:colOff>
      <xdr:row>25</xdr:row>
      <xdr:rowOff>52916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B990CD-8937-478B-A5C2-2D2CADA16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18" y="46019508"/>
          <a:ext cx="1013268" cy="439208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13</xdr:row>
      <xdr:rowOff>33867</xdr:rowOff>
    </xdr:from>
    <xdr:to>
      <xdr:col>0</xdr:col>
      <xdr:colOff>1052246</xdr:colOff>
      <xdr:row>13</xdr:row>
      <xdr:rowOff>465667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5C90550-8977-4E8F-8893-2F7AF0DDD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334" y="38591067"/>
          <a:ext cx="1009912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7</xdr:row>
      <xdr:rowOff>42333</xdr:rowOff>
    </xdr:from>
    <xdr:to>
      <xdr:col>0</xdr:col>
      <xdr:colOff>1049867</xdr:colOff>
      <xdr:row>7</xdr:row>
      <xdr:rowOff>428116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7B1736F-904A-4C8B-A327-BD97767F9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400" y="22664208"/>
          <a:ext cx="1024467" cy="3857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39</xdr:row>
      <xdr:rowOff>50797</xdr:rowOff>
    </xdr:from>
    <xdr:to>
      <xdr:col>0</xdr:col>
      <xdr:colOff>1049943</xdr:colOff>
      <xdr:row>40</xdr:row>
      <xdr:rowOff>42332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CCF9CB8-6D07-47EA-8DD7-C3254C40F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801" y="58296172"/>
          <a:ext cx="999142" cy="401110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</xdr:colOff>
      <xdr:row>37</xdr:row>
      <xdr:rowOff>40216</xdr:rowOff>
    </xdr:from>
    <xdr:to>
      <xdr:col>0</xdr:col>
      <xdr:colOff>1111250</xdr:colOff>
      <xdr:row>37</xdr:row>
      <xdr:rowOff>497869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E09FD0-5143-4DC3-9C70-8780C79E3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83" y="56313916"/>
          <a:ext cx="1075267" cy="457653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1</xdr:row>
      <xdr:rowOff>83937</xdr:rowOff>
    </xdr:from>
    <xdr:to>
      <xdr:col>0</xdr:col>
      <xdr:colOff>1090083</xdr:colOff>
      <xdr:row>1</xdr:row>
      <xdr:rowOff>536294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89883A1-BC1B-4A22-8E36-CED8E7B40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50" y="6627612"/>
          <a:ext cx="1083733" cy="452357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9</xdr:row>
      <xdr:rowOff>52916</xdr:rowOff>
    </xdr:from>
    <xdr:to>
      <xdr:col>0</xdr:col>
      <xdr:colOff>1090790</xdr:colOff>
      <xdr:row>10</xdr:row>
      <xdr:rowOff>21165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EC8D889-620E-46DE-8C80-5EFEF655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749" y="32409341"/>
          <a:ext cx="1059041" cy="444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9"/>
  <sheetViews>
    <sheetView tabSelected="1" zoomScale="90" zoomScaleNormal="90" workbookViewId="0">
      <pane ySplit="1" topLeftCell="A2" activePane="bottomLeft" state="frozen"/>
      <selection pane="bottomLeft" activeCell="W3" sqref="W3"/>
    </sheetView>
  </sheetViews>
  <sheetFormatPr defaultRowHeight="15" x14ac:dyDescent="0.25"/>
  <cols>
    <col min="1" max="1" width="17.140625" customWidth="1"/>
    <col min="2" max="2" width="17.5703125" hidden="1" customWidth="1"/>
    <col min="3" max="5" width="11.42578125" hidden="1" customWidth="1"/>
    <col min="6" max="6" width="14.85546875" customWidth="1"/>
    <col min="7" max="7" width="34.5703125" bestFit="1" customWidth="1"/>
    <col min="8" max="8" width="19.7109375" customWidth="1"/>
    <col min="9" max="9" width="9.140625" style="49"/>
    <col min="10" max="10" width="8.85546875"/>
    <col min="12" max="12" width="15.5703125" style="77" customWidth="1"/>
    <col min="13" max="13" width="15.5703125" style="1" customWidth="1"/>
    <col min="14" max="14" width="13.5703125" style="77" customWidth="1"/>
    <col min="15" max="15" width="16.85546875" style="4" customWidth="1"/>
  </cols>
  <sheetData>
    <row r="1" spans="1:19" ht="67.150000000000006" customHeight="1" thickBot="1" x14ac:dyDescent="0.3">
      <c r="A1" s="67" t="s">
        <v>8</v>
      </c>
      <c r="B1" s="68"/>
      <c r="C1" s="68"/>
      <c r="D1" s="68"/>
      <c r="E1" s="68"/>
      <c r="F1" s="5" t="s">
        <v>9</v>
      </c>
      <c r="G1" s="5" t="s">
        <v>10</v>
      </c>
      <c r="H1" s="5" t="s">
        <v>11</v>
      </c>
      <c r="I1" s="44" t="s">
        <v>12</v>
      </c>
      <c r="J1" s="6" t="s">
        <v>43</v>
      </c>
      <c r="K1" s="7" t="s">
        <v>13</v>
      </c>
      <c r="L1" s="78" t="s">
        <v>21</v>
      </c>
      <c r="M1" s="79" t="s">
        <v>20</v>
      </c>
      <c r="N1" s="80" t="s">
        <v>22</v>
      </c>
      <c r="O1" s="81" t="s">
        <v>23</v>
      </c>
    </row>
    <row r="2" spans="1:19" s="13" customFormat="1" ht="43.9" customHeight="1" x14ac:dyDescent="0.25">
      <c r="A2" s="69"/>
      <c r="B2" s="51"/>
      <c r="C2" s="32"/>
      <c r="D2" s="32"/>
      <c r="E2" s="32"/>
      <c r="F2" s="52" t="s">
        <v>73</v>
      </c>
      <c r="G2" s="42" t="s">
        <v>35</v>
      </c>
      <c r="H2" s="53" t="s">
        <v>7</v>
      </c>
      <c r="I2" s="54">
        <v>5</v>
      </c>
      <c r="J2" s="55">
        <v>1</v>
      </c>
      <c r="K2" s="72">
        <v>219.95</v>
      </c>
      <c r="L2" s="17">
        <f t="shared" ref="L2:L5" si="0">K2*0.8</f>
        <v>175.96</v>
      </c>
      <c r="M2" s="103">
        <v>0.2</v>
      </c>
      <c r="N2" s="17">
        <f t="shared" ref="N2:N17" si="1">K2*0.9</f>
        <v>197.95499999999998</v>
      </c>
      <c r="O2" s="105">
        <v>0.1</v>
      </c>
      <c r="Q2" s="2" t="s">
        <v>14</v>
      </c>
      <c r="R2" s="2" t="s">
        <v>15</v>
      </c>
      <c r="S2" s="2" t="s">
        <v>16</v>
      </c>
    </row>
    <row r="3" spans="1:19" s="13" customFormat="1" ht="12.75" x14ac:dyDescent="0.2">
      <c r="B3" s="8"/>
      <c r="F3" s="19" t="s">
        <v>73</v>
      </c>
      <c r="G3" s="20" t="s">
        <v>35</v>
      </c>
      <c r="H3" s="9" t="s">
        <v>7</v>
      </c>
      <c r="I3" s="45">
        <v>5.5</v>
      </c>
      <c r="J3" s="28">
        <v>2</v>
      </c>
      <c r="K3" s="73">
        <v>219.95</v>
      </c>
      <c r="L3" s="21">
        <f t="shared" si="0"/>
        <v>175.96</v>
      </c>
      <c r="M3" s="103"/>
      <c r="N3" s="21">
        <f t="shared" si="1"/>
        <v>197.95499999999998</v>
      </c>
      <c r="O3" s="105"/>
      <c r="Q3" s="2">
        <v>1</v>
      </c>
      <c r="R3" s="3">
        <v>32</v>
      </c>
      <c r="S3" s="3">
        <v>20</v>
      </c>
    </row>
    <row r="4" spans="1:19" s="13" customFormat="1" ht="15" customHeight="1" x14ac:dyDescent="0.2">
      <c r="B4" s="8"/>
      <c r="F4" s="19" t="s">
        <v>73</v>
      </c>
      <c r="G4" s="20" t="s">
        <v>35</v>
      </c>
      <c r="H4" s="9" t="s">
        <v>7</v>
      </c>
      <c r="I4" s="45">
        <v>6</v>
      </c>
      <c r="J4" s="28">
        <v>2</v>
      </c>
      <c r="K4" s="73">
        <v>219.95</v>
      </c>
      <c r="L4" s="21">
        <f t="shared" si="0"/>
        <v>175.96</v>
      </c>
      <c r="M4" s="103"/>
      <c r="N4" s="21">
        <f t="shared" si="1"/>
        <v>197.95499999999998</v>
      </c>
      <c r="O4" s="105"/>
      <c r="Q4" s="2">
        <v>1.5</v>
      </c>
      <c r="R4" s="3">
        <v>33</v>
      </c>
      <c r="S4" s="3">
        <v>20.5</v>
      </c>
    </row>
    <row r="5" spans="1:19" s="13" customFormat="1" ht="15" customHeight="1" x14ac:dyDescent="0.2">
      <c r="B5" s="8"/>
      <c r="F5" s="19" t="s">
        <v>73</v>
      </c>
      <c r="G5" s="20" t="s">
        <v>35</v>
      </c>
      <c r="H5" s="9" t="s">
        <v>7</v>
      </c>
      <c r="I5" s="45">
        <v>6.5</v>
      </c>
      <c r="J5" s="28">
        <v>6</v>
      </c>
      <c r="K5" s="73">
        <v>219.95</v>
      </c>
      <c r="L5" s="21">
        <f t="shared" si="0"/>
        <v>175.96</v>
      </c>
      <c r="M5" s="103"/>
      <c r="N5" s="21">
        <f t="shared" si="1"/>
        <v>197.95499999999998</v>
      </c>
      <c r="O5" s="105"/>
      <c r="Q5" s="2">
        <v>2</v>
      </c>
      <c r="R5" s="3">
        <v>33.5</v>
      </c>
      <c r="S5" s="3">
        <v>21</v>
      </c>
    </row>
    <row r="6" spans="1:19" s="13" customFormat="1" ht="15" customHeight="1" x14ac:dyDescent="0.2">
      <c r="B6" s="8"/>
      <c r="F6" s="19" t="s">
        <v>73</v>
      </c>
      <c r="G6" s="20" t="s">
        <v>35</v>
      </c>
      <c r="H6" s="9" t="s">
        <v>7</v>
      </c>
      <c r="I6" s="45">
        <v>7</v>
      </c>
      <c r="J6" s="28">
        <v>6</v>
      </c>
      <c r="K6" s="73">
        <v>219.95</v>
      </c>
      <c r="L6" s="21">
        <f t="shared" ref="L6:L17" si="2">K6*0.8</f>
        <v>175.96</v>
      </c>
      <c r="M6" s="103"/>
      <c r="N6" s="21">
        <f t="shared" si="1"/>
        <v>197.95499999999998</v>
      </c>
      <c r="O6" s="105"/>
      <c r="Q6" s="2">
        <v>2.5</v>
      </c>
      <c r="R6" s="3">
        <v>34</v>
      </c>
      <c r="S6" s="3">
        <v>21.5</v>
      </c>
    </row>
    <row r="7" spans="1:19" s="13" customFormat="1" ht="15" customHeight="1" x14ac:dyDescent="0.2">
      <c r="B7" s="8"/>
      <c r="F7" s="19" t="s">
        <v>73</v>
      </c>
      <c r="G7" s="20" t="s">
        <v>35</v>
      </c>
      <c r="H7" s="9" t="s">
        <v>7</v>
      </c>
      <c r="I7" s="45">
        <v>7.5</v>
      </c>
      <c r="J7" s="28">
        <v>6</v>
      </c>
      <c r="K7" s="73">
        <v>219.95</v>
      </c>
      <c r="L7" s="21">
        <f t="shared" si="2"/>
        <v>175.96</v>
      </c>
      <c r="M7" s="103"/>
      <c r="N7" s="21">
        <f t="shared" si="1"/>
        <v>197.95499999999998</v>
      </c>
      <c r="O7" s="105"/>
      <c r="Q7" s="2">
        <v>3</v>
      </c>
      <c r="R7" s="3">
        <v>35</v>
      </c>
      <c r="S7" s="3">
        <v>22</v>
      </c>
    </row>
    <row r="8" spans="1:19" s="13" customFormat="1" ht="15" customHeight="1" x14ac:dyDescent="0.2">
      <c r="B8" s="8"/>
      <c r="F8" s="19" t="s">
        <v>73</v>
      </c>
      <c r="G8" s="20" t="s">
        <v>35</v>
      </c>
      <c r="H8" s="9" t="s">
        <v>7</v>
      </c>
      <c r="I8" s="45">
        <v>8</v>
      </c>
      <c r="J8" s="28">
        <v>6</v>
      </c>
      <c r="K8" s="73">
        <v>219.95</v>
      </c>
      <c r="L8" s="21">
        <f t="shared" si="2"/>
        <v>175.96</v>
      </c>
      <c r="M8" s="103"/>
      <c r="N8" s="21">
        <f t="shared" si="1"/>
        <v>197.95499999999998</v>
      </c>
      <c r="O8" s="105"/>
      <c r="Q8" s="2">
        <v>3.5</v>
      </c>
      <c r="R8" s="3">
        <v>35.5</v>
      </c>
      <c r="S8" s="3">
        <v>22.5</v>
      </c>
    </row>
    <row r="9" spans="1:19" s="13" customFormat="1" ht="15" customHeight="1" x14ac:dyDescent="0.2">
      <c r="B9" s="8"/>
      <c r="F9" s="19" t="s">
        <v>73</v>
      </c>
      <c r="G9" s="20" t="s">
        <v>35</v>
      </c>
      <c r="H9" s="9" t="s">
        <v>7</v>
      </c>
      <c r="I9" s="45">
        <v>8.5</v>
      </c>
      <c r="J9" s="28">
        <v>4</v>
      </c>
      <c r="K9" s="73">
        <v>219.95</v>
      </c>
      <c r="L9" s="21">
        <f t="shared" si="2"/>
        <v>175.96</v>
      </c>
      <c r="M9" s="103"/>
      <c r="N9" s="21">
        <f t="shared" si="1"/>
        <v>197.95499999999998</v>
      </c>
      <c r="O9" s="105"/>
      <c r="Q9" s="2">
        <v>4</v>
      </c>
      <c r="R9" s="3">
        <v>36</v>
      </c>
      <c r="S9" s="3">
        <v>23</v>
      </c>
    </row>
    <row r="10" spans="1:19" s="13" customFormat="1" ht="15" customHeight="1" x14ac:dyDescent="0.2">
      <c r="B10" s="8"/>
      <c r="F10" s="19" t="s">
        <v>73</v>
      </c>
      <c r="G10" s="20" t="s">
        <v>35</v>
      </c>
      <c r="H10" s="9" t="s">
        <v>7</v>
      </c>
      <c r="I10" s="45">
        <v>9</v>
      </c>
      <c r="J10" s="28">
        <v>3</v>
      </c>
      <c r="K10" s="73">
        <v>219.95</v>
      </c>
      <c r="L10" s="21">
        <f t="shared" si="2"/>
        <v>175.96</v>
      </c>
      <c r="M10" s="103"/>
      <c r="N10" s="21">
        <f t="shared" si="1"/>
        <v>197.95499999999998</v>
      </c>
      <c r="O10" s="105"/>
      <c r="Q10" s="2">
        <v>4.5</v>
      </c>
      <c r="R10" s="3">
        <v>36.5</v>
      </c>
      <c r="S10" s="3">
        <v>23.5</v>
      </c>
    </row>
    <row r="11" spans="1:19" s="13" customFormat="1" ht="15" customHeight="1" x14ac:dyDescent="0.2">
      <c r="B11" s="8"/>
      <c r="F11" s="19" t="s">
        <v>73</v>
      </c>
      <c r="G11" s="20" t="s">
        <v>35</v>
      </c>
      <c r="H11" s="9" t="s">
        <v>7</v>
      </c>
      <c r="I11" s="45">
        <v>9.5</v>
      </c>
      <c r="J11" s="28">
        <v>3</v>
      </c>
      <c r="K11" s="73">
        <v>219.95</v>
      </c>
      <c r="L11" s="21">
        <f t="shared" si="2"/>
        <v>175.96</v>
      </c>
      <c r="M11" s="103"/>
      <c r="N11" s="21">
        <f t="shared" si="1"/>
        <v>197.95499999999998</v>
      </c>
      <c r="O11" s="105"/>
      <c r="Q11" s="2">
        <v>5</v>
      </c>
      <c r="R11" s="3">
        <v>37.5</v>
      </c>
      <c r="S11" s="3">
        <v>23.5</v>
      </c>
    </row>
    <row r="12" spans="1:19" s="13" customFormat="1" ht="15" customHeight="1" x14ac:dyDescent="0.2">
      <c r="B12" s="8"/>
      <c r="F12" s="19" t="s">
        <v>73</v>
      </c>
      <c r="G12" s="20" t="s">
        <v>35</v>
      </c>
      <c r="H12" s="9" t="s">
        <v>7</v>
      </c>
      <c r="I12" s="45">
        <v>10</v>
      </c>
      <c r="J12" s="28">
        <v>3</v>
      </c>
      <c r="K12" s="73">
        <v>219.95</v>
      </c>
      <c r="L12" s="21">
        <f t="shared" si="2"/>
        <v>175.96</v>
      </c>
      <c r="M12" s="103"/>
      <c r="N12" s="21">
        <f t="shared" si="1"/>
        <v>197.95499999999998</v>
      </c>
      <c r="O12" s="105"/>
      <c r="Q12" s="2">
        <v>5.5</v>
      </c>
      <c r="R12" s="3">
        <v>38</v>
      </c>
      <c r="S12" s="3">
        <v>24</v>
      </c>
    </row>
    <row r="13" spans="1:19" s="13" customFormat="1" ht="15" customHeight="1" x14ac:dyDescent="0.2">
      <c r="B13" s="8"/>
      <c r="F13" s="19" t="s">
        <v>73</v>
      </c>
      <c r="G13" s="20" t="s">
        <v>35</v>
      </c>
      <c r="H13" s="9" t="s">
        <v>7</v>
      </c>
      <c r="I13" s="45">
        <v>10.5</v>
      </c>
      <c r="J13" s="28">
        <v>3</v>
      </c>
      <c r="K13" s="73">
        <v>219.95</v>
      </c>
      <c r="L13" s="21">
        <f t="shared" si="2"/>
        <v>175.96</v>
      </c>
      <c r="M13" s="103"/>
      <c r="N13" s="21">
        <f t="shared" si="1"/>
        <v>197.95499999999998</v>
      </c>
      <c r="O13" s="105"/>
      <c r="Q13" s="2">
        <v>6</v>
      </c>
      <c r="R13" s="3">
        <v>38.5</v>
      </c>
      <c r="S13" s="3">
        <v>24</v>
      </c>
    </row>
    <row r="14" spans="1:19" s="13" customFormat="1" ht="15" customHeight="1" x14ac:dyDescent="0.2">
      <c r="B14" s="8"/>
      <c r="F14" s="19" t="s">
        <v>73</v>
      </c>
      <c r="G14" s="20" t="s">
        <v>35</v>
      </c>
      <c r="H14" s="9" t="s">
        <v>7</v>
      </c>
      <c r="I14" s="45">
        <v>11</v>
      </c>
      <c r="J14" s="28">
        <v>3</v>
      </c>
      <c r="K14" s="73">
        <v>219.95</v>
      </c>
      <c r="L14" s="21">
        <f t="shared" si="2"/>
        <v>175.96</v>
      </c>
      <c r="M14" s="103"/>
      <c r="N14" s="21">
        <f t="shared" si="1"/>
        <v>197.95499999999998</v>
      </c>
      <c r="O14" s="105"/>
      <c r="Q14" s="2">
        <v>6.5</v>
      </c>
      <c r="R14" s="3">
        <v>39</v>
      </c>
      <c r="S14" s="3">
        <v>24.5</v>
      </c>
    </row>
    <row r="15" spans="1:19" s="13" customFormat="1" ht="15" customHeight="1" x14ac:dyDescent="0.2">
      <c r="B15" s="8"/>
      <c r="F15" s="19" t="s">
        <v>73</v>
      </c>
      <c r="G15" s="20" t="s">
        <v>35</v>
      </c>
      <c r="H15" s="9" t="s">
        <v>7</v>
      </c>
      <c r="I15" s="45">
        <v>11.5</v>
      </c>
      <c r="J15" s="28">
        <v>3</v>
      </c>
      <c r="K15" s="73">
        <v>219.95</v>
      </c>
      <c r="L15" s="21">
        <f t="shared" si="2"/>
        <v>175.96</v>
      </c>
      <c r="M15" s="103"/>
      <c r="N15" s="21">
        <f t="shared" si="1"/>
        <v>197.95499999999998</v>
      </c>
      <c r="O15" s="105"/>
      <c r="Q15" s="2">
        <v>7</v>
      </c>
      <c r="R15" s="3">
        <v>40</v>
      </c>
      <c r="S15" s="3">
        <v>25</v>
      </c>
    </row>
    <row r="16" spans="1:19" s="13" customFormat="1" ht="15" customHeight="1" x14ac:dyDescent="0.2">
      <c r="B16" s="8"/>
      <c r="F16" s="19" t="s">
        <v>73</v>
      </c>
      <c r="G16" s="20" t="s">
        <v>35</v>
      </c>
      <c r="H16" s="9" t="s">
        <v>7</v>
      </c>
      <c r="I16" s="45">
        <v>12</v>
      </c>
      <c r="J16" s="28">
        <v>2</v>
      </c>
      <c r="K16" s="73">
        <v>219.95</v>
      </c>
      <c r="L16" s="21">
        <f t="shared" si="2"/>
        <v>175.96</v>
      </c>
      <c r="M16" s="103"/>
      <c r="N16" s="21">
        <f t="shared" si="1"/>
        <v>197.95499999999998</v>
      </c>
      <c r="O16" s="105"/>
      <c r="Q16" s="2">
        <v>7.5</v>
      </c>
      <c r="R16" s="3">
        <v>40.5</v>
      </c>
      <c r="S16" s="3">
        <v>25.5</v>
      </c>
    </row>
    <row r="17" spans="1:19" s="13" customFormat="1" ht="15.75" customHeight="1" thickBot="1" x14ac:dyDescent="0.25">
      <c r="B17" s="8"/>
      <c r="F17" s="19" t="s">
        <v>73</v>
      </c>
      <c r="G17" s="20" t="s">
        <v>35</v>
      </c>
      <c r="H17" s="9" t="s">
        <v>7</v>
      </c>
      <c r="I17" s="45">
        <v>12.5</v>
      </c>
      <c r="J17" s="28">
        <v>1</v>
      </c>
      <c r="K17" s="73">
        <v>219.95</v>
      </c>
      <c r="L17" s="26">
        <f t="shared" si="2"/>
        <v>175.96</v>
      </c>
      <c r="M17" s="104"/>
      <c r="N17" s="26">
        <f t="shared" si="1"/>
        <v>197.95499999999998</v>
      </c>
      <c r="O17" s="106"/>
      <c r="Q17" s="2">
        <v>8</v>
      </c>
      <c r="R17" s="3">
        <v>41</v>
      </c>
      <c r="S17" s="3">
        <v>26</v>
      </c>
    </row>
    <row r="18" spans="1:19" s="13" customFormat="1" ht="43.9" customHeight="1" x14ac:dyDescent="0.25">
      <c r="A18" s="69"/>
      <c r="B18" s="51"/>
      <c r="C18" s="32"/>
      <c r="D18" s="32"/>
      <c r="E18" s="32"/>
      <c r="F18" s="52" t="s">
        <v>55</v>
      </c>
      <c r="G18" s="42" t="s">
        <v>35</v>
      </c>
      <c r="H18" s="53" t="s">
        <v>7</v>
      </c>
      <c r="I18" s="54">
        <v>5</v>
      </c>
      <c r="J18" s="55">
        <v>1</v>
      </c>
      <c r="K18" s="72">
        <v>219.95</v>
      </c>
      <c r="L18" s="17">
        <f>K18*0.7</f>
        <v>153.96499999999997</v>
      </c>
      <c r="M18" s="98">
        <v>0.3</v>
      </c>
      <c r="N18" s="17">
        <f>K18*0.8</f>
        <v>175.96</v>
      </c>
      <c r="O18" s="100">
        <v>0.2</v>
      </c>
      <c r="Q18" s="2">
        <v>8.5</v>
      </c>
      <c r="R18" s="3">
        <v>42</v>
      </c>
      <c r="S18" s="3">
        <v>26.5</v>
      </c>
    </row>
    <row r="19" spans="1:19" s="13" customFormat="1" ht="12.75" x14ac:dyDescent="0.2">
      <c r="A19" s="56"/>
      <c r="B19" s="8"/>
      <c r="F19" s="9" t="s">
        <v>55</v>
      </c>
      <c r="G19" s="9" t="s">
        <v>35</v>
      </c>
      <c r="H19" s="9" t="s">
        <v>7</v>
      </c>
      <c r="I19" s="45">
        <v>5.5</v>
      </c>
      <c r="J19" s="28">
        <v>1</v>
      </c>
      <c r="K19" s="73">
        <v>219.95</v>
      </c>
      <c r="L19" s="21">
        <f t="shared" ref="L19:L22" si="3">K19*0.7</f>
        <v>153.96499999999997</v>
      </c>
      <c r="M19" s="98"/>
      <c r="N19" s="21">
        <f t="shared" ref="N19:N22" si="4">K19*0.8</f>
        <v>175.96</v>
      </c>
      <c r="O19" s="101"/>
      <c r="Q19" s="2">
        <v>9</v>
      </c>
      <c r="R19" s="3">
        <v>42.5</v>
      </c>
      <c r="S19" s="3">
        <v>27</v>
      </c>
    </row>
    <row r="20" spans="1:19" s="13" customFormat="1" ht="12.75" x14ac:dyDescent="0.2">
      <c r="A20" s="56"/>
      <c r="B20" s="8"/>
      <c r="F20" s="9" t="s">
        <v>55</v>
      </c>
      <c r="G20" s="9" t="s">
        <v>35</v>
      </c>
      <c r="H20" s="9" t="s">
        <v>7</v>
      </c>
      <c r="I20" s="45">
        <v>7.5</v>
      </c>
      <c r="J20" s="28">
        <v>1</v>
      </c>
      <c r="K20" s="73">
        <v>219.95</v>
      </c>
      <c r="L20" s="21">
        <f t="shared" si="3"/>
        <v>153.96499999999997</v>
      </c>
      <c r="M20" s="98"/>
      <c r="N20" s="21">
        <f t="shared" si="4"/>
        <v>175.96</v>
      </c>
      <c r="O20" s="101"/>
      <c r="Q20" s="2">
        <v>9.5</v>
      </c>
      <c r="R20" s="3">
        <v>43</v>
      </c>
      <c r="S20" s="3">
        <v>27.5</v>
      </c>
    </row>
    <row r="21" spans="1:19" s="13" customFormat="1" ht="12.75" x14ac:dyDescent="0.2">
      <c r="A21" s="56"/>
      <c r="B21" s="8"/>
      <c r="F21" s="9" t="s">
        <v>55</v>
      </c>
      <c r="G21" s="9" t="s">
        <v>35</v>
      </c>
      <c r="H21" s="9" t="s">
        <v>7</v>
      </c>
      <c r="I21" s="45">
        <v>10</v>
      </c>
      <c r="J21" s="28">
        <v>1</v>
      </c>
      <c r="K21" s="73">
        <v>219.95</v>
      </c>
      <c r="L21" s="21">
        <f t="shared" si="3"/>
        <v>153.96499999999997</v>
      </c>
      <c r="M21" s="98"/>
      <c r="N21" s="21">
        <f t="shared" si="4"/>
        <v>175.96</v>
      </c>
      <c r="O21" s="101"/>
      <c r="Q21" s="2">
        <v>10</v>
      </c>
      <c r="R21" s="3">
        <v>44</v>
      </c>
      <c r="S21" s="3">
        <v>28</v>
      </c>
    </row>
    <row r="22" spans="1:19" s="13" customFormat="1" ht="13.5" thickBot="1" x14ac:dyDescent="0.25">
      <c r="A22" s="57"/>
      <c r="B22" s="10"/>
      <c r="C22" s="22"/>
      <c r="D22" s="22"/>
      <c r="E22" s="22"/>
      <c r="F22" s="25" t="s">
        <v>55</v>
      </c>
      <c r="G22" s="25" t="s">
        <v>35</v>
      </c>
      <c r="H22" s="25" t="s">
        <v>7</v>
      </c>
      <c r="I22" s="46">
        <v>11</v>
      </c>
      <c r="J22" s="29">
        <v>2</v>
      </c>
      <c r="K22" s="74">
        <v>219.95</v>
      </c>
      <c r="L22" s="26">
        <f t="shared" si="3"/>
        <v>153.96499999999997</v>
      </c>
      <c r="M22" s="99"/>
      <c r="N22" s="26">
        <f t="shared" si="4"/>
        <v>175.96</v>
      </c>
      <c r="O22" s="102"/>
      <c r="Q22" s="2">
        <v>10.5</v>
      </c>
      <c r="R22" s="3">
        <v>44.5</v>
      </c>
      <c r="S22" s="3">
        <v>28.5</v>
      </c>
    </row>
    <row r="23" spans="1:19" s="13" customFormat="1" ht="47.25" customHeight="1" x14ac:dyDescent="0.2">
      <c r="B23" s="8"/>
      <c r="F23" s="19" t="s">
        <v>60</v>
      </c>
      <c r="G23" s="20" t="s">
        <v>27</v>
      </c>
      <c r="H23" s="9" t="s">
        <v>53</v>
      </c>
      <c r="I23" s="45">
        <v>8.5</v>
      </c>
      <c r="J23" s="16">
        <v>3</v>
      </c>
      <c r="K23" s="75">
        <v>189.95</v>
      </c>
      <c r="L23" s="17">
        <f>K23*0.7</f>
        <v>132.96499999999997</v>
      </c>
      <c r="M23" s="103">
        <v>0.3</v>
      </c>
      <c r="N23" s="17">
        <f>K23*0.8</f>
        <v>151.96</v>
      </c>
      <c r="O23" s="105">
        <v>0.2</v>
      </c>
      <c r="Q23" s="2">
        <v>11</v>
      </c>
      <c r="R23" s="3">
        <v>45</v>
      </c>
      <c r="S23" s="3">
        <v>29</v>
      </c>
    </row>
    <row r="24" spans="1:19" s="13" customFormat="1" ht="12.75" x14ac:dyDescent="0.2">
      <c r="B24" s="8"/>
      <c r="F24" s="19" t="s">
        <v>60</v>
      </c>
      <c r="G24" s="9" t="s">
        <v>27</v>
      </c>
      <c r="H24" s="9" t="s">
        <v>53</v>
      </c>
      <c r="I24" s="45">
        <v>11</v>
      </c>
      <c r="J24" s="28">
        <v>1</v>
      </c>
      <c r="K24" s="73">
        <v>189.95</v>
      </c>
      <c r="L24" s="17">
        <f t="shared" ref="L24:L26" si="5">K24*0.7</f>
        <v>132.96499999999997</v>
      </c>
      <c r="M24" s="103"/>
      <c r="N24" s="17">
        <f t="shared" ref="N24:N26" si="6">K24*0.8</f>
        <v>151.96</v>
      </c>
      <c r="O24" s="105"/>
      <c r="Q24" s="2">
        <v>11.5</v>
      </c>
      <c r="R24" s="3">
        <v>45.5</v>
      </c>
      <c r="S24" s="3">
        <v>29.5</v>
      </c>
    </row>
    <row r="25" spans="1:19" s="13" customFormat="1" ht="12.75" x14ac:dyDescent="0.2">
      <c r="B25" s="8"/>
      <c r="F25" s="19" t="s">
        <v>60</v>
      </c>
      <c r="G25" s="9" t="s">
        <v>27</v>
      </c>
      <c r="H25" s="9" t="s">
        <v>53</v>
      </c>
      <c r="I25" s="45">
        <v>11.5</v>
      </c>
      <c r="J25" s="28">
        <v>1</v>
      </c>
      <c r="K25" s="73">
        <v>189.95</v>
      </c>
      <c r="L25" s="17">
        <f t="shared" si="5"/>
        <v>132.96499999999997</v>
      </c>
      <c r="M25" s="103"/>
      <c r="N25" s="17">
        <f t="shared" si="6"/>
        <v>151.96</v>
      </c>
      <c r="O25" s="105"/>
      <c r="Q25" s="2">
        <v>12</v>
      </c>
      <c r="R25" s="3">
        <v>46</v>
      </c>
      <c r="S25" s="3">
        <v>30</v>
      </c>
    </row>
    <row r="26" spans="1:19" s="13" customFormat="1" ht="13.5" thickBot="1" x14ac:dyDescent="0.25">
      <c r="A26" s="22"/>
      <c r="B26" s="10"/>
      <c r="C26" s="22"/>
      <c r="D26" s="22"/>
      <c r="E26" s="22"/>
      <c r="F26" s="23" t="s">
        <v>60</v>
      </c>
      <c r="G26" s="24" t="s">
        <v>27</v>
      </c>
      <c r="H26" s="25" t="s">
        <v>53</v>
      </c>
      <c r="I26" s="46">
        <v>12.5</v>
      </c>
      <c r="J26" s="29">
        <v>1</v>
      </c>
      <c r="K26" s="74">
        <v>189.95</v>
      </c>
      <c r="L26" s="65">
        <f t="shared" si="5"/>
        <v>132.96499999999997</v>
      </c>
      <c r="M26" s="104"/>
      <c r="N26" s="26">
        <f t="shared" si="6"/>
        <v>151.96</v>
      </c>
      <c r="O26" s="106"/>
      <c r="Q26" s="2">
        <v>12.5</v>
      </c>
      <c r="R26" s="3">
        <v>47</v>
      </c>
      <c r="S26" s="3">
        <v>30.5</v>
      </c>
    </row>
    <row r="27" spans="1:19" s="13" customFormat="1" ht="44.25" customHeight="1" x14ac:dyDescent="0.2">
      <c r="B27" s="8"/>
      <c r="F27" s="9" t="s">
        <v>52</v>
      </c>
      <c r="G27" s="9" t="s">
        <v>27</v>
      </c>
      <c r="H27" s="9" t="s">
        <v>53</v>
      </c>
      <c r="I27" s="45">
        <v>11.5</v>
      </c>
      <c r="J27" s="28">
        <v>1</v>
      </c>
      <c r="K27" s="73">
        <v>179.95</v>
      </c>
      <c r="L27" s="18">
        <v>70</v>
      </c>
      <c r="M27" s="103" t="s">
        <v>79</v>
      </c>
      <c r="N27" s="17">
        <v>70</v>
      </c>
      <c r="O27" s="105" t="s">
        <v>79</v>
      </c>
      <c r="Q27" s="2">
        <v>13</v>
      </c>
      <c r="R27" s="3">
        <v>47.5</v>
      </c>
      <c r="S27" s="3">
        <v>31</v>
      </c>
    </row>
    <row r="28" spans="1:19" s="13" customFormat="1" ht="13.5" thickBot="1" x14ac:dyDescent="0.25">
      <c r="A28" s="22"/>
      <c r="B28" s="10"/>
      <c r="C28" s="22"/>
      <c r="D28" s="22"/>
      <c r="E28" s="22"/>
      <c r="F28" s="25" t="s">
        <v>52</v>
      </c>
      <c r="G28" s="25" t="s">
        <v>27</v>
      </c>
      <c r="H28" s="25" t="s">
        <v>53</v>
      </c>
      <c r="I28" s="46">
        <v>12.5</v>
      </c>
      <c r="J28" s="29">
        <v>1</v>
      </c>
      <c r="K28" s="74">
        <v>179.95</v>
      </c>
      <c r="L28" s="26">
        <v>70</v>
      </c>
      <c r="M28" s="104"/>
      <c r="N28" s="26">
        <v>70</v>
      </c>
      <c r="O28" s="106"/>
    </row>
    <row r="29" spans="1:19" s="13" customFormat="1" ht="42" customHeight="1" x14ac:dyDescent="0.2">
      <c r="A29" s="50"/>
      <c r="B29" s="51"/>
      <c r="C29" s="32"/>
      <c r="D29" s="32"/>
      <c r="E29" s="32"/>
      <c r="F29" s="52" t="s">
        <v>78</v>
      </c>
      <c r="G29" s="42" t="s">
        <v>2</v>
      </c>
      <c r="H29" s="53" t="s">
        <v>7</v>
      </c>
      <c r="I29" s="54">
        <v>5</v>
      </c>
      <c r="J29" s="55">
        <v>1</v>
      </c>
      <c r="K29" s="72">
        <v>84.95</v>
      </c>
      <c r="L29" s="17">
        <f t="shared" ref="L29:L37" si="7">K29*0.7</f>
        <v>59.464999999999996</v>
      </c>
      <c r="M29" s="90">
        <v>0.3</v>
      </c>
      <c r="N29" s="17">
        <f t="shared" ref="N29:N62" si="8">K29*0.8</f>
        <v>67.960000000000008</v>
      </c>
      <c r="O29" s="107">
        <v>0.2</v>
      </c>
    </row>
    <row r="30" spans="1:19" s="13" customFormat="1" ht="12.75" x14ac:dyDescent="0.2">
      <c r="A30" s="56"/>
      <c r="B30" s="8"/>
      <c r="F30" s="19" t="s">
        <v>78</v>
      </c>
      <c r="G30" s="9" t="s">
        <v>2</v>
      </c>
      <c r="H30" s="9" t="s">
        <v>7</v>
      </c>
      <c r="I30" s="45">
        <v>9.5</v>
      </c>
      <c r="J30" s="28">
        <v>1</v>
      </c>
      <c r="K30" s="73">
        <v>84.95</v>
      </c>
      <c r="L30" s="21">
        <f t="shared" si="7"/>
        <v>59.464999999999996</v>
      </c>
      <c r="M30" s="90"/>
      <c r="N30" s="21">
        <f t="shared" si="8"/>
        <v>67.960000000000008</v>
      </c>
      <c r="O30" s="105"/>
    </row>
    <row r="31" spans="1:19" s="13" customFormat="1" ht="12.75" x14ac:dyDescent="0.2">
      <c r="A31" s="56"/>
      <c r="B31" s="8"/>
      <c r="F31" s="19" t="s">
        <v>78</v>
      </c>
      <c r="G31" s="20" t="s">
        <v>2</v>
      </c>
      <c r="H31" s="9" t="s">
        <v>7</v>
      </c>
      <c r="I31" s="45">
        <v>10.5</v>
      </c>
      <c r="J31" s="28">
        <v>1</v>
      </c>
      <c r="K31" s="73">
        <v>84.95</v>
      </c>
      <c r="L31" s="21">
        <f t="shared" si="7"/>
        <v>59.464999999999996</v>
      </c>
      <c r="M31" s="90"/>
      <c r="N31" s="21">
        <f t="shared" si="8"/>
        <v>67.960000000000008</v>
      </c>
      <c r="O31" s="105"/>
    </row>
    <row r="32" spans="1:19" s="13" customFormat="1" ht="12.75" x14ac:dyDescent="0.2">
      <c r="A32" s="56"/>
      <c r="B32" s="8"/>
      <c r="F32" s="19" t="s">
        <v>78</v>
      </c>
      <c r="G32" s="20" t="s">
        <v>2</v>
      </c>
      <c r="H32" s="9" t="s">
        <v>7</v>
      </c>
      <c r="I32" s="45">
        <v>11.5</v>
      </c>
      <c r="J32" s="28">
        <v>2</v>
      </c>
      <c r="K32" s="73">
        <v>84.95</v>
      </c>
      <c r="L32" s="21">
        <f t="shared" si="7"/>
        <v>59.464999999999996</v>
      </c>
      <c r="M32" s="90"/>
      <c r="N32" s="21">
        <f t="shared" si="8"/>
        <v>67.960000000000008</v>
      </c>
      <c r="O32" s="105"/>
    </row>
    <row r="33" spans="1:15" s="13" customFormat="1" ht="13.5" thickBot="1" x14ac:dyDescent="0.25">
      <c r="A33" s="57"/>
      <c r="B33" s="10"/>
      <c r="C33" s="22"/>
      <c r="D33" s="22"/>
      <c r="E33" s="22"/>
      <c r="F33" s="23" t="s">
        <v>78</v>
      </c>
      <c r="G33" s="25" t="s">
        <v>2</v>
      </c>
      <c r="H33" s="25" t="s">
        <v>7</v>
      </c>
      <c r="I33" s="46">
        <v>12</v>
      </c>
      <c r="J33" s="29">
        <v>1</v>
      </c>
      <c r="K33" s="74">
        <v>84.95</v>
      </c>
      <c r="L33" s="26">
        <f t="shared" si="7"/>
        <v>59.464999999999996</v>
      </c>
      <c r="M33" s="91"/>
      <c r="N33" s="26">
        <f t="shared" si="8"/>
        <v>67.960000000000008</v>
      </c>
      <c r="O33" s="106"/>
    </row>
    <row r="34" spans="1:15" s="13" customFormat="1" ht="45.75" customHeight="1" x14ac:dyDescent="0.2">
      <c r="A34" s="56"/>
      <c r="B34" s="11"/>
      <c r="F34" s="14" t="s">
        <v>48</v>
      </c>
      <c r="G34" s="27" t="s">
        <v>2</v>
      </c>
      <c r="H34" s="27" t="s">
        <v>7</v>
      </c>
      <c r="I34" s="47">
        <v>9</v>
      </c>
      <c r="J34" s="16">
        <v>2</v>
      </c>
      <c r="K34" s="75">
        <v>84.95</v>
      </c>
      <c r="L34" s="17">
        <f t="shared" si="7"/>
        <v>59.464999999999996</v>
      </c>
      <c r="M34" s="90">
        <v>0.3</v>
      </c>
      <c r="N34" s="17">
        <f t="shared" si="8"/>
        <v>67.960000000000008</v>
      </c>
      <c r="O34" s="105">
        <v>0.2</v>
      </c>
    </row>
    <row r="35" spans="1:15" s="13" customFormat="1" ht="14.25" customHeight="1" x14ac:dyDescent="0.2">
      <c r="A35" s="56"/>
      <c r="B35" s="8"/>
      <c r="F35" s="19" t="s">
        <v>48</v>
      </c>
      <c r="G35" s="9" t="s">
        <v>2</v>
      </c>
      <c r="H35" s="9" t="s">
        <v>7</v>
      </c>
      <c r="I35" s="45">
        <v>10</v>
      </c>
      <c r="J35" s="28">
        <v>1</v>
      </c>
      <c r="K35" s="73">
        <v>84.95</v>
      </c>
      <c r="L35" s="21">
        <f t="shared" si="7"/>
        <v>59.464999999999996</v>
      </c>
      <c r="M35" s="90"/>
      <c r="N35" s="21">
        <f t="shared" si="8"/>
        <v>67.960000000000008</v>
      </c>
      <c r="O35" s="105"/>
    </row>
    <row r="36" spans="1:15" s="13" customFormat="1" ht="14.25" customHeight="1" x14ac:dyDescent="0.2">
      <c r="A36" s="56"/>
      <c r="B36" s="8"/>
      <c r="F36" s="19" t="s">
        <v>48</v>
      </c>
      <c r="G36" s="9" t="s">
        <v>2</v>
      </c>
      <c r="H36" s="9" t="s">
        <v>7</v>
      </c>
      <c r="I36" s="45">
        <v>10.5</v>
      </c>
      <c r="J36" s="28">
        <v>1</v>
      </c>
      <c r="K36" s="73">
        <v>84.95</v>
      </c>
      <c r="L36" s="21">
        <f t="shared" si="7"/>
        <v>59.464999999999996</v>
      </c>
      <c r="M36" s="90"/>
      <c r="N36" s="21">
        <f t="shared" si="8"/>
        <v>67.960000000000008</v>
      </c>
      <c r="O36" s="105"/>
    </row>
    <row r="37" spans="1:15" s="13" customFormat="1" ht="14.25" customHeight="1" thickBot="1" x14ac:dyDescent="0.25">
      <c r="A37" s="56"/>
      <c r="B37" s="8"/>
      <c r="F37" s="19" t="s">
        <v>48</v>
      </c>
      <c r="G37" s="9" t="s">
        <v>2</v>
      </c>
      <c r="H37" s="9" t="s">
        <v>7</v>
      </c>
      <c r="I37" s="45">
        <v>12</v>
      </c>
      <c r="J37" s="28">
        <v>1</v>
      </c>
      <c r="K37" s="73">
        <v>84.95</v>
      </c>
      <c r="L37" s="66">
        <f t="shared" si="7"/>
        <v>59.464999999999996</v>
      </c>
      <c r="M37" s="91"/>
      <c r="N37" s="26">
        <f t="shared" si="8"/>
        <v>67.960000000000008</v>
      </c>
      <c r="O37" s="106"/>
    </row>
    <row r="38" spans="1:15" s="13" customFormat="1" ht="38.450000000000003" customHeight="1" x14ac:dyDescent="0.2">
      <c r="A38" s="50"/>
      <c r="B38" s="51"/>
      <c r="C38" s="32"/>
      <c r="D38" s="32"/>
      <c r="E38" s="32"/>
      <c r="F38" s="53" t="s">
        <v>37</v>
      </c>
      <c r="G38" s="53" t="s">
        <v>36</v>
      </c>
      <c r="H38" s="53" t="s">
        <v>38</v>
      </c>
      <c r="I38" s="54">
        <v>4.5</v>
      </c>
      <c r="J38" s="59">
        <v>1</v>
      </c>
      <c r="K38" s="72">
        <v>219.95</v>
      </c>
      <c r="L38" s="18">
        <f>K38*0.65</f>
        <v>142.9675</v>
      </c>
      <c r="M38" s="108">
        <v>0.35</v>
      </c>
      <c r="N38" s="17">
        <f>K38*0.7</f>
        <v>153.96499999999997</v>
      </c>
      <c r="O38" s="97">
        <v>0.3</v>
      </c>
    </row>
    <row r="39" spans="1:15" s="13" customFormat="1" ht="12.75" x14ac:dyDescent="0.2">
      <c r="A39" s="56"/>
      <c r="B39" s="8"/>
      <c r="F39" s="9" t="s">
        <v>37</v>
      </c>
      <c r="G39" s="9" t="s">
        <v>36</v>
      </c>
      <c r="H39" s="9" t="s">
        <v>38</v>
      </c>
      <c r="I39" s="45">
        <v>5</v>
      </c>
      <c r="J39" s="28">
        <v>1</v>
      </c>
      <c r="K39" s="73">
        <v>219.95</v>
      </c>
      <c r="L39" s="21">
        <f t="shared" ref="L39:L46" si="9">K39*0.65</f>
        <v>142.9675</v>
      </c>
      <c r="M39" s="109"/>
      <c r="N39" s="21">
        <f t="shared" ref="N39:N46" si="10">K39*0.7</f>
        <v>153.96499999999997</v>
      </c>
      <c r="O39" s="92"/>
    </row>
    <row r="40" spans="1:15" s="13" customFormat="1" ht="12.75" x14ac:dyDescent="0.2">
      <c r="A40" s="56"/>
      <c r="B40" s="8"/>
      <c r="F40" s="9" t="s">
        <v>37</v>
      </c>
      <c r="G40" s="9" t="s">
        <v>36</v>
      </c>
      <c r="H40" s="9" t="s">
        <v>38</v>
      </c>
      <c r="I40" s="45">
        <v>7.5</v>
      </c>
      <c r="J40" s="28">
        <v>1</v>
      </c>
      <c r="K40" s="73">
        <v>219.95</v>
      </c>
      <c r="L40" s="21">
        <f t="shared" si="9"/>
        <v>142.9675</v>
      </c>
      <c r="M40" s="109"/>
      <c r="N40" s="21">
        <f t="shared" si="10"/>
        <v>153.96499999999997</v>
      </c>
      <c r="O40" s="92"/>
    </row>
    <row r="41" spans="1:15" s="13" customFormat="1" ht="12.75" x14ac:dyDescent="0.2">
      <c r="A41" s="56"/>
      <c r="B41" s="8"/>
      <c r="F41" s="9" t="s">
        <v>37</v>
      </c>
      <c r="G41" s="9" t="s">
        <v>36</v>
      </c>
      <c r="H41" s="9" t="s">
        <v>38</v>
      </c>
      <c r="I41" s="45">
        <v>8.5</v>
      </c>
      <c r="J41" s="28">
        <v>1</v>
      </c>
      <c r="K41" s="73">
        <v>219.95</v>
      </c>
      <c r="L41" s="21">
        <f t="shared" si="9"/>
        <v>142.9675</v>
      </c>
      <c r="M41" s="109"/>
      <c r="N41" s="21">
        <f t="shared" si="10"/>
        <v>153.96499999999997</v>
      </c>
      <c r="O41" s="92"/>
    </row>
    <row r="42" spans="1:15" s="13" customFormat="1" ht="12.75" x14ac:dyDescent="0.2">
      <c r="A42" s="56"/>
      <c r="B42" s="8"/>
      <c r="F42" s="9" t="s">
        <v>37</v>
      </c>
      <c r="G42" s="9" t="s">
        <v>36</v>
      </c>
      <c r="H42" s="9" t="s">
        <v>38</v>
      </c>
      <c r="I42" s="45">
        <v>9</v>
      </c>
      <c r="J42" s="28">
        <v>1</v>
      </c>
      <c r="K42" s="73">
        <v>219.95</v>
      </c>
      <c r="L42" s="21">
        <f t="shared" si="9"/>
        <v>142.9675</v>
      </c>
      <c r="M42" s="109"/>
      <c r="N42" s="21">
        <f t="shared" si="10"/>
        <v>153.96499999999997</v>
      </c>
      <c r="O42" s="92"/>
    </row>
    <row r="43" spans="1:15" s="13" customFormat="1" ht="12.75" x14ac:dyDescent="0.2">
      <c r="A43" s="56"/>
      <c r="B43" s="8"/>
      <c r="F43" s="9" t="s">
        <v>37</v>
      </c>
      <c r="G43" s="9" t="s">
        <v>36</v>
      </c>
      <c r="H43" s="9" t="s">
        <v>38</v>
      </c>
      <c r="I43" s="45">
        <v>10.5</v>
      </c>
      <c r="J43" s="28">
        <v>1</v>
      </c>
      <c r="K43" s="73">
        <v>219.95</v>
      </c>
      <c r="L43" s="21">
        <f t="shared" si="9"/>
        <v>142.9675</v>
      </c>
      <c r="M43" s="109"/>
      <c r="N43" s="21">
        <f t="shared" si="10"/>
        <v>153.96499999999997</v>
      </c>
      <c r="O43" s="92"/>
    </row>
    <row r="44" spans="1:15" s="13" customFormat="1" ht="12.75" x14ac:dyDescent="0.2">
      <c r="A44" s="56"/>
      <c r="B44" s="8"/>
      <c r="F44" s="9" t="s">
        <v>37</v>
      </c>
      <c r="G44" s="9" t="s">
        <v>36</v>
      </c>
      <c r="H44" s="9" t="s">
        <v>38</v>
      </c>
      <c r="I44" s="45">
        <v>11</v>
      </c>
      <c r="J44" s="28">
        <v>1</v>
      </c>
      <c r="K44" s="73">
        <v>219.95</v>
      </c>
      <c r="L44" s="21">
        <f t="shared" si="9"/>
        <v>142.9675</v>
      </c>
      <c r="M44" s="109"/>
      <c r="N44" s="21">
        <f t="shared" si="10"/>
        <v>153.96499999999997</v>
      </c>
      <c r="O44" s="92"/>
    </row>
    <row r="45" spans="1:15" s="13" customFormat="1" ht="12.75" x14ac:dyDescent="0.2">
      <c r="A45" s="56"/>
      <c r="B45" s="8"/>
      <c r="F45" s="9" t="s">
        <v>37</v>
      </c>
      <c r="G45" s="9" t="s">
        <v>36</v>
      </c>
      <c r="H45" s="9" t="s">
        <v>38</v>
      </c>
      <c r="I45" s="45">
        <v>11.5</v>
      </c>
      <c r="J45" s="28">
        <v>2</v>
      </c>
      <c r="K45" s="73">
        <v>219.95</v>
      </c>
      <c r="L45" s="21">
        <f t="shared" si="9"/>
        <v>142.9675</v>
      </c>
      <c r="M45" s="109"/>
      <c r="N45" s="21">
        <f t="shared" si="10"/>
        <v>153.96499999999997</v>
      </c>
      <c r="O45" s="92"/>
    </row>
    <row r="46" spans="1:15" s="13" customFormat="1" ht="13.5" thickBot="1" x14ac:dyDescent="0.25">
      <c r="A46" s="57"/>
      <c r="B46" s="10"/>
      <c r="C46" s="22"/>
      <c r="D46" s="22"/>
      <c r="E46" s="22"/>
      <c r="F46" s="25" t="s">
        <v>37</v>
      </c>
      <c r="G46" s="25" t="s">
        <v>36</v>
      </c>
      <c r="H46" s="25" t="s">
        <v>38</v>
      </c>
      <c r="I46" s="46">
        <v>12.5</v>
      </c>
      <c r="J46" s="29">
        <v>2</v>
      </c>
      <c r="K46" s="74">
        <v>219.95</v>
      </c>
      <c r="L46" s="26">
        <f t="shared" si="9"/>
        <v>142.9675</v>
      </c>
      <c r="M46" s="110"/>
      <c r="N46" s="26">
        <f t="shared" si="10"/>
        <v>153.96499999999997</v>
      </c>
      <c r="O46" s="93"/>
    </row>
    <row r="47" spans="1:15" s="13" customFormat="1" ht="39.75" customHeight="1" x14ac:dyDescent="0.2">
      <c r="B47" s="8"/>
      <c r="F47" s="27" t="s">
        <v>74</v>
      </c>
      <c r="G47" s="27" t="s">
        <v>32</v>
      </c>
      <c r="H47" s="27" t="s">
        <v>63</v>
      </c>
      <c r="I47" s="47">
        <v>5</v>
      </c>
      <c r="J47" s="16">
        <v>1</v>
      </c>
      <c r="K47" s="75">
        <v>179.95</v>
      </c>
      <c r="L47" s="17">
        <f>K47*0.7</f>
        <v>125.96499999999999</v>
      </c>
      <c r="M47" s="103">
        <v>0.3</v>
      </c>
      <c r="N47" s="17">
        <f>K47*0.8</f>
        <v>143.96</v>
      </c>
      <c r="O47" s="107">
        <v>0.2</v>
      </c>
    </row>
    <row r="48" spans="1:15" s="13" customFormat="1" ht="12.75" x14ac:dyDescent="0.2">
      <c r="B48" s="8"/>
      <c r="F48" s="9" t="s">
        <v>74</v>
      </c>
      <c r="G48" s="9" t="s">
        <v>32</v>
      </c>
      <c r="H48" s="9" t="s">
        <v>63</v>
      </c>
      <c r="I48" s="45">
        <v>5.5</v>
      </c>
      <c r="J48" s="28">
        <v>2</v>
      </c>
      <c r="K48" s="73">
        <v>179.95</v>
      </c>
      <c r="L48" s="21">
        <f t="shared" ref="L48:L62" si="11">K48*0.7</f>
        <v>125.96499999999999</v>
      </c>
      <c r="M48" s="103"/>
      <c r="N48" s="21">
        <f t="shared" si="8"/>
        <v>143.96</v>
      </c>
      <c r="O48" s="105"/>
    </row>
    <row r="49" spans="1:15" s="13" customFormat="1" ht="12.75" x14ac:dyDescent="0.2">
      <c r="B49" s="8"/>
      <c r="F49" s="9" t="s">
        <v>74</v>
      </c>
      <c r="G49" s="9" t="s">
        <v>32</v>
      </c>
      <c r="H49" s="9" t="s">
        <v>63</v>
      </c>
      <c r="I49" s="45">
        <v>6</v>
      </c>
      <c r="J49" s="28">
        <v>3</v>
      </c>
      <c r="K49" s="73">
        <v>179.95</v>
      </c>
      <c r="L49" s="21">
        <f t="shared" si="11"/>
        <v>125.96499999999999</v>
      </c>
      <c r="M49" s="103"/>
      <c r="N49" s="21">
        <f t="shared" si="8"/>
        <v>143.96</v>
      </c>
      <c r="O49" s="105"/>
    </row>
    <row r="50" spans="1:15" s="13" customFormat="1" ht="12.75" x14ac:dyDescent="0.2">
      <c r="B50" s="8"/>
      <c r="F50" s="9" t="s">
        <v>74</v>
      </c>
      <c r="G50" s="9" t="s">
        <v>32</v>
      </c>
      <c r="H50" s="9" t="s">
        <v>63</v>
      </c>
      <c r="I50" s="45">
        <v>6.5</v>
      </c>
      <c r="J50" s="28">
        <v>4</v>
      </c>
      <c r="K50" s="73">
        <v>179.95</v>
      </c>
      <c r="L50" s="21">
        <f t="shared" si="11"/>
        <v>125.96499999999999</v>
      </c>
      <c r="M50" s="103"/>
      <c r="N50" s="21">
        <f t="shared" si="8"/>
        <v>143.96</v>
      </c>
      <c r="O50" s="105"/>
    </row>
    <row r="51" spans="1:15" s="13" customFormat="1" ht="12.75" x14ac:dyDescent="0.2">
      <c r="B51" s="8"/>
      <c r="F51" s="9" t="s">
        <v>74</v>
      </c>
      <c r="G51" s="9" t="s">
        <v>32</v>
      </c>
      <c r="H51" s="9" t="s">
        <v>63</v>
      </c>
      <c r="I51" s="45">
        <v>7</v>
      </c>
      <c r="J51" s="28">
        <v>4</v>
      </c>
      <c r="K51" s="73">
        <v>179.95</v>
      </c>
      <c r="L51" s="21">
        <f t="shared" si="11"/>
        <v>125.96499999999999</v>
      </c>
      <c r="M51" s="103"/>
      <c r="N51" s="21">
        <f t="shared" si="8"/>
        <v>143.96</v>
      </c>
      <c r="O51" s="105"/>
    </row>
    <row r="52" spans="1:15" s="13" customFormat="1" ht="12.75" x14ac:dyDescent="0.2">
      <c r="B52" s="8"/>
      <c r="F52" s="9" t="s">
        <v>74</v>
      </c>
      <c r="G52" s="9" t="s">
        <v>32</v>
      </c>
      <c r="H52" s="9" t="s">
        <v>63</v>
      </c>
      <c r="I52" s="45">
        <v>7.5</v>
      </c>
      <c r="J52" s="28">
        <v>4</v>
      </c>
      <c r="K52" s="73">
        <v>179.95</v>
      </c>
      <c r="L52" s="21">
        <f t="shared" si="11"/>
        <v>125.96499999999999</v>
      </c>
      <c r="M52" s="103"/>
      <c r="N52" s="21">
        <f t="shared" si="8"/>
        <v>143.96</v>
      </c>
      <c r="O52" s="105"/>
    </row>
    <row r="53" spans="1:15" s="13" customFormat="1" ht="12.75" x14ac:dyDescent="0.2">
      <c r="B53" s="8"/>
      <c r="F53" s="9" t="s">
        <v>74</v>
      </c>
      <c r="G53" s="9" t="s">
        <v>32</v>
      </c>
      <c r="H53" s="9" t="s">
        <v>63</v>
      </c>
      <c r="I53" s="45">
        <v>8</v>
      </c>
      <c r="J53" s="28">
        <v>4</v>
      </c>
      <c r="K53" s="73">
        <v>179.95</v>
      </c>
      <c r="L53" s="21">
        <f t="shared" si="11"/>
        <v>125.96499999999999</v>
      </c>
      <c r="M53" s="103"/>
      <c r="N53" s="21">
        <f t="shared" si="8"/>
        <v>143.96</v>
      </c>
      <c r="O53" s="105"/>
    </row>
    <row r="54" spans="1:15" s="13" customFormat="1" ht="12.75" x14ac:dyDescent="0.2">
      <c r="B54" s="8"/>
      <c r="F54" s="9" t="s">
        <v>74</v>
      </c>
      <c r="G54" s="9" t="s">
        <v>32</v>
      </c>
      <c r="H54" s="9" t="s">
        <v>63</v>
      </c>
      <c r="I54" s="45">
        <v>8.5</v>
      </c>
      <c r="J54" s="28">
        <v>4</v>
      </c>
      <c r="K54" s="73">
        <v>179.95</v>
      </c>
      <c r="L54" s="21">
        <f t="shared" si="11"/>
        <v>125.96499999999999</v>
      </c>
      <c r="M54" s="103"/>
      <c r="N54" s="21">
        <f t="shared" si="8"/>
        <v>143.96</v>
      </c>
      <c r="O54" s="105"/>
    </row>
    <row r="55" spans="1:15" s="13" customFormat="1" ht="12.75" x14ac:dyDescent="0.2">
      <c r="B55" s="8"/>
      <c r="F55" s="9" t="s">
        <v>74</v>
      </c>
      <c r="G55" s="9" t="s">
        <v>32</v>
      </c>
      <c r="H55" s="9" t="s">
        <v>63</v>
      </c>
      <c r="I55" s="45">
        <v>9</v>
      </c>
      <c r="J55" s="28">
        <v>3</v>
      </c>
      <c r="K55" s="73">
        <v>179.95</v>
      </c>
      <c r="L55" s="21">
        <f t="shared" si="11"/>
        <v>125.96499999999999</v>
      </c>
      <c r="M55" s="103"/>
      <c r="N55" s="21">
        <f t="shared" si="8"/>
        <v>143.96</v>
      </c>
      <c r="O55" s="105"/>
    </row>
    <row r="56" spans="1:15" s="13" customFormat="1" ht="12.75" x14ac:dyDescent="0.2">
      <c r="B56" s="8"/>
      <c r="F56" s="9" t="s">
        <v>74</v>
      </c>
      <c r="G56" s="9" t="s">
        <v>32</v>
      </c>
      <c r="H56" s="9" t="s">
        <v>63</v>
      </c>
      <c r="I56" s="45">
        <v>9.5</v>
      </c>
      <c r="J56" s="28">
        <v>3</v>
      </c>
      <c r="K56" s="73">
        <v>179.95</v>
      </c>
      <c r="L56" s="21">
        <f t="shared" si="11"/>
        <v>125.96499999999999</v>
      </c>
      <c r="M56" s="103"/>
      <c r="N56" s="21">
        <f t="shared" si="8"/>
        <v>143.96</v>
      </c>
      <c r="O56" s="105"/>
    </row>
    <row r="57" spans="1:15" s="13" customFormat="1" ht="12.75" x14ac:dyDescent="0.2">
      <c r="B57" s="8"/>
      <c r="F57" s="9" t="s">
        <v>74</v>
      </c>
      <c r="G57" s="9" t="s">
        <v>32</v>
      </c>
      <c r="H57" s="9" t="s">
        <v>63</v>
      </c>
      <c r="I57" s="45">
        <v>10</v>
      </c>
      <c r="J57" s="28">
        <v>2</v>
      </c>
      <c r="K57" s="73">
        <v>179.95</v>
      </c>
      <c r="L57" s="21">
        <f t="shared" si="11"/>
        <v>125.96499999999999</v>
      </c>
      <c r="M57" s="103"/>
      <c r="N57" s="21">
        <f t="shared" si="8"/>
        <v>143.96</v>
      </c>
      <c r="O57" s="105"/>
    </row>
    <row r="58" spans="1:15" s="13" customFormat="1" ht="12.75" x14ac:dyDescent="0.2">
      <c r="B58" s="8"/>
      <c r="F58" s="9" t="s">
        <v>74</v>
      </c>
      <c r="G58" s="9" t="s">
        <v>32</v>
      </c>
      <c r="H58" s="9" t="s">
        <v>63</v>
      </c>
      <c r="I58" s="45">
        <v>10.5</v>
      </c>
      <c r="J58" s="28">
        <v>2</v>
      </c>
      <c r="K58" s="73">
        <v>179.95</v>
      </c>
      <c r="L58" s="21">
        <f t="shared" si="11"/>
        <v>125.96499999999999</v>
      </c>
      <c r="M58" s="103"/>
      <c r="N58" s="21">
        <f t="shared" si="8"/>
        <v>143.96</v>
      </c>
      <c r="O58" s="105"/>
    </row>
    <row r="59" spans="1:15" s="13" customFormat="1" ht="12.75" x14ac:dyDescent="0.2">
      <c r="B59" s="8"/>
      <c r="F59" s="9" t="s">
        <v>74</v>
      </c>
      <c r="G59" s="9" t="s">
        <v>32</v>
      </c>
      <c r="H59" s="9" t="s">
        <v>63</v>
      </c>
      <c r="I59" s="45">
        <v>11</v>
      </c>
      <c r="J59" s="28">
        <v>2</v>
      </c>
      <c r="K59" s="73">
        <v>179.95</v>
      </c>
      <c r="L59" s="21">
        <f t="shared" si="11"/>
        <v>125.96499999999999</v>
      </c>
      <c r="M59" s="103"/>
      <c r="N59" s="21">
        <f t="shared" si="8"/>
        <v>143.96</v>
      </c>
      <c r="O59" s="105"/>
    </row>
    <row r="60" spans="1:15" s="13" customFormat="1" ht="12.75" x14ac:dyDescent="0.2">
      <c r="B60" s="8"/>
      <c r="F60" s="9" t="s">
        <v>74</v>
      </c>
      <c r="G60" s="9" t="s">
        <v>32</v>
      </c>
      <c r="H60" s="9" t="s">
        <v>63</v>
      </c>
      <c r="I60" s="45">
        <v>11.5</v>
      </c>
      <c r="J60" s="28">
        <v>2</v>
      </c>
      <c r="K60" s="73">
        <v>179.95</v>
      </c>
      <c r="L60" s="21">
        <f t="shared" si="11"/>
        <v>125.96499999999999</v>
      </c>
      <c r="M60" s="103"/>
      <c r="N60" s="21">
        <f t="shared" si="8"/>
        <v>143.96</v>
      </c>
      <c r="O60" s="105"/>
    </row>
    <row r="61" spans="1:15" s="13" customFormat="1" ht="12.75" x14ac:dyDescent="0.2">
      <c r="B61" s="8"/>
      <c r="F61" s="9" t="s">
        <v>74</v>
      </c>
      <c r="G61" s="9" t="s">
        <v>32</v>
      </c>
      <c r="H61" s="9" t="s">
        <v>63</v>
      </c>
      <c r="I61" s="45">
        <v>12</v>
      </c>
      <c r="J61" s="28">
        <v>1</v>
      </c>
      <c r="K61" s="73">
        <v>179.95</v>
      </c>
      <c r="L61" s="21">
        <f t="shared" si="11"/>
        <v>125.96499999999999</v>
      </c>
      <c r="M61" s="103"/>
      <c r="N61" s="21">
        <f t="shared" si="8"/>
        <v>143.96</v>
      </c>
      <c r="O61" s="105"/>
    </row>
    <row r="62" spans="1:15" s="13" customFormat="1" ht="13.5" thickBot="1" x14ac:dyDescent="0.25">
      <c r="B62" s="8"/>
      <c r="F62" s="25" t="s">
        <v>74</v>
      </c>
      <c r="G62" s="25" t="s">
        <v>32</v>
      </c>
      <c r="H62" s="25" t="s">
        <v>63</v>
      </c>
      <c r="I62" s="46">
        <v>12.5</v>
      </c>
      <c r="J62" s="29">
        <v>1</v>
      </c>
      <c r="K62" s="74">
        <v>179.95</v>
      </c>
      <c r="L62" s="26">
        <f t="shared" si="11"/>
        <v>125.96499999999999</v>
      </c>
      <c r="M62" s="104"/>
      <c r="N62" s="26">
        <f t="shared" si="8"/>
        <v>143.96</v>
      </c>
      <c r="O62" s="105"/>
    </row>
    <row r="63" spans="1:15" s="13" customFormat="1" ht="35.450000000000003" customHeight="1" x14ac:dyDescent="0.2">
      <c r="A63" s="30"/>
      <c r="B63" s="8"/>
      <c r="F63" s="27" t="s">
        <v>64</v>
      </c>
      <c r="G63" s="27" t="s">
        <v>32</v>
      </c>
      <c r="H63" s="27" t="s">
        <v>63</v>
      </c>
      <c r="I63" s="47">
        <v>4</v>
      </c>
      <c r="J63" s="16">
        <v>1</v>
      </c>
      <c r="K63" s="75">
        <v>189.95</v>
      </c>
      <c r="L63" s="17">
        <f>K63*0.6</f>
        <v>113.96999999999998</v>
      </c>
      <c r="M63" s="103">
        <v>0.4</v>
      </c>
      <c r="N63" s="17">
        <f>K63*0.7</f>
        <v>132.96499999999997</v>
      </c>
      <c r="O63" s="107">
        <v>0.3</v>
      </c>
    </row>
    <row r="64" spans="1:15" s="13" customFormat="1" ht="12.75" customHeight="1" x14ac:dyDescent="0.2">
      <c r="B64" s="8"/>
      <c r="F64" s="9" t="s">
        <v>64</v>
      </c>
      <c r="G64" s="9" t="s">
        <v>32</v>
      </c>
      <c r="H64" s="9" t="s">
        <v>63</v>
      </c>
      <c r="I64" s="45">
        <v>4.5</v>
      </c>
      <c r="J64" s="28">
        <v>2</v>
      </c>
      <c r="K64" s="75">
        <v>189.95</v>
      </c>
      <c r="L64" s="21">
        <f t="shared" ref="L64:L77" si="12">K64*0.6</f>
        <v>113.96999999999998</v>
      </c>
      <c r="M64" s="103"/>
      <c r="N64" s="21">
        <f t="shared" ref="N64:N77" si="13">K64*0.7</f>
        <v>132.96499999999997</v>
      </c>
      <c r="O64" s="105"/>
    </row>
    <row r="65" spans="1:15" s="13" customFormat="1" ht="12.75" customHeight="1" x14ac:dyDescent="0.2">
      <c r="B65" s="8"/>
      <c r="F65" s="9" t="s">
        <v>64</v>
      </c>
      <c r="G65" s="9" t="s">
        <v>32</v>
      </c>
      <c r="H65" s="9" t="s">
        <v>63</v>
      </c>
      <c r="I65" s="45">
        <v>5</v>
      </c>
      <c r="J65" s="28">
        <v>3</v>
      </c>
      <c r="K65" s="75">
        <v>189.95</v>
      </c>
      <c r="L65" s="21">
        <f t="shared" si="12"/>
        <v>113.96999999999998</v>
      </c>
      <c r="M65" s="103"/>
      <c r="N65" s="21">
        <f t="shared" si="13"/>
        <v>132.96499999999997</v>
      </c>
      <c r="O65" s="105"/>
    </row>
    <row r="66" spans="1:15" s="13" customFormat="1" ht="12.75" customHeight="1" x14ac:dyDescent="0.2">
      <c r="B66" s="8"/>
      <c r="F66" s="9" t="s">
        <v>64</v>
      </c>
      <c r="G66" s="9" t="s">
        <v>32</v>
      </c>
      <c r="H66" s="9" t="s">
        <v>63</v>
      </c>
      <c r="I66" s="45">
        <v>5.5</v>
      </c>
      <c r="J66" s="28">
        <v>3</v>
      </c>
      <c r="K66" s="73">
        <v>189.95</v>
      </c>
      <c r="L66" s="21">
        <f t="shared" si="12"/>
        <v>113.96999999999998</v>
      </c>
      <c r="M66" s="103"/>
      <c r="N66" s="21">
        <f t="shared" si="13"/>
        <v>132.96499999999997</v>
      </c>
      <c r="O66" s="105"/>
    </row>
    <row r="67" spans="1:15" s="13" customFormat="1" ht="12.75" customHeight="1" x14ac:dyDescent="0.2">
      <c r="B67" s="8"/>
      <c r="F67" s="9" t="s">
        <v>64</v>
      </c>
      <c r="G67" s="9" t="s">
        <v>32</v>
      </c>
      <c r="H67" s="9" t="s">
        <v>63</v>
      </c>
      <c r="I67" s="45">
        <v>6</v>
      </c>
      <c r="J67" s="28">
        <v>3</v>
      </c>
      <c r="K67" s="73">
        <v>189.95</v>
      </c>
      <c r="L67" s="21">
        <f t="shared" si="12"/>
        <v>113.96999999999998</v>
      </c>
      <c r="M67" s="103"/>
      <c r="N67" s="21">
        <f t="shared" si="13"/>
        <v>132.96499999999997</v>
      </c>
      <c r="O67" s="105"/>
    </row>
    <row r="68" spans="1:15" s="13" customFormat="1" ht="12.75" customHeight="1" x14ac:dyDescent="0.2">
      <c r="B68" s="8"/>
      <c r="F68" s="9" t="s">
        <v>64</v>
      </c>
      <c r="G68" s="9" t="s">
        <v>32</v>
      </c>
      <c r="H68" s="9" t="s">
        <v>63</v>
      </c>
      <c r="I68" s="45">
        <v>7</v>
      </c>
      <c r="J68" s="28">
        <v>2</v>
      </c>
      <c r="K68" s="73">
        <v>189.95</v>
      </c>
      <c r="L68" s="21">
        <f t="shared" si="12"/>
        <v>113.96999999999998</v>
      </c>
      <c r="M68" s="103"/>
      <c r="N68" s="21">
        <f t="shared" si="13"/>
        <v>132.96499999999997</v>
      </c>
      <c r="O68" s="105"/>
    </row>
    <row r="69" spans="1:15" s="13" customFormat="1" ht="12.75" customHeight="1" x14ac:dyDescent="0.2">
      <c r="B69" s="8"/>
      <c r="F69" s="9" t="s">
        <v>64</v>
      </c>
      <c r="G69" s="9" t="s">
        <v>32</v>
      </c>
      <c r="H69" s="9" t="s">
        <v>63</v>
      </c>
      <c r="I69" s="45">
        <v>7.5</v>
      </c>
      <c r="J69" s="28">
        <v>3</v>
      </c>
      <c r="K69" s="73">
        <v>189.95</v>
      </c>
      <c r="L69" s="21">
        <f t="shared" si="12"/>
        <v>113.96999999999998</v>
      </c>
      <c r="M69" s="103"/>
      <c r="N69" s="21">
        <f t="shared" si="13"/>
        <v>132.96499999999997</v>
      </c>
      <c r="O69" s="105"/>
    </row>
    <row r="70" spans="1:15" s="13" customFormat="1" ht="12.75" customHeight="1" x14ac:dyDescent="0.2">
      <c r="B70" s="8"/>
      <c r="F70" s="9" t="s">
        <v>64</v>
      </c>
      <c r="G70" s="9" t="s">
        <v>32</v>
      </c>
      <c r="H70" s="9" t="s">
        <v>63</v>
      </c>
      <c r="I70" s="45">
        <v>8</v>
      </c>
      <c r="J70" s="28">
        <v>2</v>
      </c>
      <c r="K70" s="73">
        <v>189.95</v>
      </c>
      <c r="L70" s="21">
        <f t="shared" si="12"/>
        <v>113.96999999999998</v>
      </c>
      <c r="M70" s="103"/>
      <c r="N70" s="21">
        <f t="shared" si="13"/>
        <v>132.96499999999997</v>
      </c>
      <c r="O70" s="105"/>
    </row>
    <row r="71" spans="1:15" s="13" customFormat="1" ht="12.75" customHeight="1" x14ac:dyDescent="0.2">
      <c r="B71" s="8"/>
      <c r="F71" s="9" t="s">
        <v>64</v>
      </c>
      <c r="G71" s="9" t="s">
        <v>32</v>
      </c>
      <c r="H71" s="9" t="s">
        <v>63</v>
      </c>
      <c r="I71" s="45">
        <v>8.5</v>
      </c>
      <c r="J71" s="28">
        <v>3</v>
      </c>
      <c r="K71" s="73">
        <v>189.95</v>
      </c>
      <c r="L71" s="21">
        <f t="shared" si="12"/>
        <v>113.96999999999998</v>
      </c>
      <c r="M71" s="103"/>
      <c r="N71" s="21">
        <f t="shared" si="13"/>
        <v>132.96499999999997</v>
      </c>
      <c r="O71" s="105"/>
    </row>
    <row r="72" spans="1:15" s="13" customFormat="1" ht="12.75" customHeight="1" x14ac:dyDescent="0.2">
      <c r="B72" s="8"/>
      <c r="F72" s="9" t="s">
        <v>64</v>
      </c>
      <c r="G72" s="9" t="s">
        <v>32</v>
      </c>
      <c r="H72" s="9" t="s">
        <v>63</v>
      </c>
      <c r="I72" s="45">
        <v>9</v>
      </c>
      <c r="J72" s="28">
        <v>3</v>
      </c>
      <c r="K72" s="73">
        <v>189.95</v>
      </c>
      <c r="L72" s="21">
        <f t="shared" si="12"/>
        <v>113.96999999999998</v>
      </c>
      <c r="M72" s="103"/>
      <c r="N72" s="21">
        <f t="shared" si="13"/>
        <v>132.96499999999997</v>
      </c>
      <c r="O72" s="105"/>
    </row>
    <row r="73" spans="1:15" s="13" customFormat="1" ht="12.75" customHeight="1" x14ac:dyDescent="0.2">
      <c r="B73" s="8"/>
      <c r="F73" s="9" t="s">
        <v>64</v>
      </c>
      <c r="G73" s="9" t="s">
        <v>32</v>
      </c>
      <c r="H73" s="9" t="s">
        <v>63</v>
      </c>
      <c r="I73" s="45">
        <v>9.5</v>
      </c>
      <c r="J73" s="28">
        <v>2</v>
      </c>
      <c r="K73" s="73">
        <v>189.95</v>
      </c>
      <c r="L73" s="21">
        <f t="shared" si="12"/>
        <v>113.96999999999998</v>
      </c>
      <c r="M73" s="103"/>
      <c r="N73" s="21">
        <f t="shared" si="13"/>
        <v>132.96499999999997</v>
      </c>
      <c r="O73" s="105"/>
    </row>
    <row r="74" spans="1:15" s="13" customFormat="1" ht="12.75" customHeight="1" x14ac:dyDescent="0.2">
      <c r="B74" s="8"/>
      <c r="F74" s="9" t="s">
        <v>64</v>
      </c>
      <c r="G74" s="9" t="s">
        <v>32</v>
      </c>
      <c r="H74" s="9" t="s">
        <v>63</v>
      </c>
      <c r="I74" s="45">
        <v>10.5</v>
      </c>
      <c r="J74" s="28">
        <v>5</v>
      </c>
      <c r="K74" s="73">
        <v>189.95</v>
      </c>
      <c r="L74" s="21">
        <f t="shared" si="12"/>
        <v>113.96999999999998</v>
      </c>
      <c r="M74" s="103"/>
      <c r="N74" s="21">
        <f t="shared" si="13"/>
        <v>132.96499999999997</v>
      </c>
      <c r="O74" s="105"/>
    </row>
    <row r="75" spans="1:15" s="13" customFormat="1" ht="12.75" customHeight="1" x14ac:dyDescent="0.2">
      <c r="B75" s="8"/>
      <c r="F75" s="9" t="s">
        <v>64</v>
      </c>
      <c r="G75" s="9" t="s">
        <v>32</v>
      </c>
      <c r="H75" s="9" t="s">
        <v>63</v>
      </c>
      <c r="I75" s="45">
        <v>11</v>
      </c>
      <c r="J75" s="28">
        <v>4</v>
      </c>
      <c r="K75" s="73">
        <v>189.95</v>
      </c>
      <c r="L75" s="21">
        <f t="shared" si="12"/>
        <v>113.96999999999998</v>
      </c>
      <c r="M75" s="103"/>
      <c r="N75" s="21">
        <f t="shared" si="13"/>
        <v>132.96499999999997</v>
      </c>
      <c r="O75" s="105"/>
    </row>
    <row r="76" spans="1:15" s="13" customFormat="1" ht="12.75" customHeight="1" x14ac:dyDescent="0.2">
      <c r="B76" s="8"/>
      <c r="F76" s="9" t="s">
        <v>64</v>
      </c>
      <c r="G76" s="9" t="s">
        <v>32</v>
      </c>
      <c r="H76" s="9" t="s">
        <v>63</v>
      </c>
      <c r="I76" s="45">
        <v>11.5</v>
      </c>
      <c r="J76" s="28">
        <v>3</v>
      </c>
      <c r="K76" s="73">
        <v>189.95</v>
      </c>
      <c r="L76" s="21">
        <f t="shared" si="12"/>
        <v>113.96999999999998</v>
      </c>
      <c r="M76" s="103"/>
      <c r="N76" s="21">
        <f t="shared" si="13"/>
        <v>132.96499999999997</v>
      </c>
      <c r="O76" s="105"/>
    </row>
    <row r="77" spans="1:15" s="13" customFormat="1" ht="12.75" customHeight="1" thickBot="1" x14ac:dyDescent="0.25">
      <c r="A77" s="22"/>
      <c r="B77" s="10"/>
      <c r="C77" s="22"/>
      <c r="D77" s="22"/>
      <c r="E77" s="22"/>
      <c r="F77" s="25" t="s">
        <v>64</v>
      </c>
      <c r="G77" s="25" t="s">
        <v>32</v>
      </c>
      <c r="H77" s="25" t="s">
        <v>63</v>
      </c>
      <c r="I77" s="46">
        <v>12</v>
      </c>
      <c r="J77" s="29">
        <v>2</v>
      </c>
      <c r="K77" s="74">
        <v>189.95</v>
      </c>
      <c r="L77" s="26">
        <f t="shared" si="12"/>
        <v>113.96999999999998</v>
      </c>
      <c r="M77" s="104"/>
      <c r="N77" s="26">
        <f t="shared" si="13"/>
        <v>132.96499999999997</v>
      </c>
      <c r="O77" s="106"/>
    </row>
    <row r="78" spans="1:15" s="13" customFormat="1" ht="35.450000000000003" customHeight="1" x14ac:dyDescent="0.2">
      <c r="A78" s="58"/>
      <c r="B78" s="11"/>
      <c r="F78" s="27" t="s">
        <v>62</v>
      </c>
      <c r="G78" s="27" t="s">
        <v>61</v>
      </c>
      <c r="H78" s="27" t="s">
        <v>63</v>
      </c>
      <c r="I78" s="47">
        <v>7.5</v>
      </c>
      <c r="J78" s="16">
        <v>1</v>
      </c>
      <c r="K78" s="75">
        <v>189.95</v>
      </c>
      <c r="L78" s="17">
        <f>K78*0.5</f>
        <v>94.974999999999994</v>
      </c>
      <c r="M78" s="90">
        <v>0.5</v>
      </c>
      <c r="N78" s="17">
        <f>K78*0.6</f>
        <v>113.96999999999998</v>
      </c>
      <c r="O78" s="105">
        <v>0.4</v>
      </c>
    </row>
    <row r="79" spans="1:15" s="13" customFormat="1" ht="12.75" x14ac:dyDescent="0.2">
      <c r="B79" s="8"/>
      <c r="F79" s="9" t="s">
        <v>62</v>
      </c>
      <c r="G79" s="9" t="s">
        <v>61</v>
      </c>
      <c r="H79" s="9" t="s">
        <v>63</v>
      </c>
      <c r="I79" s="45">
        <v>8</v>
      </c>
      <c r="J79" s="28">
        <v>1</v>
      </c>
      <c r="K79" s="73">
        <v>189.95</v>
      </c>
      <c r="L79" s="21">
        <f t="shared" ref="L79:L81" si="14">K79*0.5</f>
        <v>94.974999999999994</v>
      </c>
      <c r="M79" s="90"/>
      <c r="N79" s="21">
        <f t="shared" ref="N79:N81" si="15">K79*0.6</f>
        <v>113.96999999999998</v>
      </c>
      <c r="O79" s="105"/>
    </row>
    <row r="80" spans="1:15" s="13" customFormat="1" ht="12.75" x14ac:dyDescent="0.2">
      <c r="B80" s="8"/>
      <c r="F80" s="9" t="s">
        <v>62</v>
      </c>
      <c r="G80" s="9" t="s">
        <v>61</v>
      </c>
      <c r="H80" s="9" t="s">
        <v>63</v>
      </c>
      <c r="I80" s="45">
        <v>8.5</v>
      </c>
      <c r="J80" s="28">
        <v>2</v>
      </c>
      <c r="K80" s="73">
        <v>189.95</v>
      </c>
      <c r="L80" s="21">
        <f t="shared" si="14"/>
        <v>94.974999999999994</v>
      </c>
      <c r="M80" s="90"/>
      <c r="N80" s="21">
        <f t="shared" si="15"/>
        <v>113.96999999999998</v>
      </c>
      <c r="O80" s="105"/>
    </row>
    <row r="81" spans="1:15" s="13" customFormat="1" ht="13.5" thickBot="1" x14ac:dyDescent="0.25">
      <c r="B81" s="8"/>
      <c r="F81" s="25" t="s">
        <v>62</v>
      </c>
      <c r="G81" s="25" t="s">
        <v>61</v>
      </c>
      <c r="H81" s="25" t="s">
        <v>63</v>
      </c>
      <c r="I81" s="46">
        <v>11.5</v>
      </c>
      <c r="J81" s="29">
        <v>1</v>
      </c>
      <c r="K81" s="74">
        <v>189.95</v>
      </c>
      <c r="L81" s="66">
        <f t="shared" si="14"/>
        <v>94.974999999999994</v>
      </c>
      <c r="M81" s="91"/>
      <c r="N81" s="66">
        <f t="shared" si="15"/>
        <v>113.96999999999998</v>
      </c>
      <c r="O81" s="106"/>
    </row>
    <row r="82" spans="1:15" s="13" customFormat="1" ht="35.450000000000003" customHeight="1" x14ac:dyDescent="0.2">
      <c r="A82" s="30"/>
      <c r="B82" s="8" t="s">
        <v>28</v>
      </c>
      <c r="C82" s="13" t="str">
        <f t="shared" ref="C82" si="16">MID(F82,1,6)</f>
        <v>DJ5255</v>
      </c>
      <c r="D82" s="13" t="str">
        <f t="shared" ref="D82" si="17">MID(F82,8,13)</f>
        <v>100</v>
      </c>
      <c r="E82" s="13" t="str">
        <f t="shared" ref="E82" si="18">CONCATENATE(D82,"/",I82)</f>
        <v>100/8.5</v>
      </c>
      <c r="F82" s="27" t="s">
        <v>41</v>
      </c>
      <c r="G82" s="27" t="s">
        <v>32</v>
      </c>
      <c r="H82" s="27" t="s">
        <v>63</v>
      </c>
      <c r="I82" s="47">
        <v>8.5</v>
      </c>
      <c r="J82" s="16">
        <v>1</v>
      </c>
      <c r="K82" s="75">
        <v>179.95</v>
      </c>
      <c r="L82" s="18">
        <v>70</v>
      </c>
      <c r="M82" s="114" t="s">
        <v>79</v>
      </c>
      <c r="N82" s="18">
        <v>70</v>
      </c>
      <c r="O82" s="111" t="s">
        <v>79</v>
      </c>
    </row>
    <row r="83" spans="1:15" s="13" customFormat="1" ht="12.75" x14ac:dyDescent="0.2">
      <c r="B83" s="8" t="s">
        <v>29</v>
      </c>
      <c r="C83" s="13" t="str">
        <f t="shared" ref="C83:C92" si="19">MID(F83,1,6)</f>
        <v>DJ5255</v>
      </c>
      <c r="D83" s="13" t="str">
        <f t="shared" ref="D83:D92" si="20">MID(F83,8,13)</f>
        <v>100</v>
      </c>
      <c r="E83" s="13" t="str">
        <f t="shared" ref="E83:E92" si="21">CONCATENATE(D83,"/",I83)</f>
        <v>100/9</v>
      </c>
      <c r="F83" s="9" t="s">
        <v>41</v>
      </c>
      <c r="G83" s="9" t="s">
        <v>32</v>
      </c>
      <c r="H83" s="9" t="s">
        <v>63</v>
      </c>
      <c r="I83" s="45">
        <v>9</v>
      </c>
      <c r="J83" s="28">
        <v>1</v>
      </c>
      <c r="K83" s="73">
        <v>179.95</v>
      </c>
      <c r="L83" s="21">
        <v>70</v>
      </c>
      <c r="M83" s="115"/>
      <c r="N83" s="21">
        <v>70</v>
      </c>
      <c r="O83" s="112"/>
    </row>
    <row r="84" spans="1:15" s="13" customFormat="1" ht="12.75" x14ac:dyDescent="0.2">
      <c r="B84" s="8" t="s">
        <v>30</v>
      </c>
      <c r="C84" s="13" t="str">
        <f t="shared" si="19"/>
        <v>DJ5255</v>
      </c>
      <c r="D84" s="13" t="str">
        <f t="shared" si="20"/>
        <v>100</v>
      </c>
      <c r="E84" s="13" t="str">
        <f t="shared" si="21"/>
        <v>100/11.5</v>
      </c>
      <c r="F84" s="9" t="s">
        <v>41</v>
      </c>
      <c r="G84" s="9" t="s">
        <v>32</v>
      </c>
      <c r="H84" s="9" t="s">
        <v>63</v>
      </c>
      <c r="I84" s="45">
        <v>11.5</v>
      </c>
      <c r="J84" s="28">
        <v>1</v>
      </c>
      <c r="K84" s="73">
        <v>179.95</v>
      </c>
      <c r="L84" s="21">
        <v>70</v>
      </c>
      <c r="M84" s="115"/>
      <c r="N84" s="21">
        <v>70</v>
      </c>
      <c r="O84" s="112"/>
    </row>
    <row r="85" spans="1:15" s="13" customFormat="1" ht="13.5" thickBot="1" x14ac:dyDescent="0.25">
      <c r="A85" s="22"/>
      <c r="B85" s="10" t="s">
        <v>31</v>
      </c>
      <c r="C85" s="22" t="str">
        <f t="shared" si="19"/>
        <v>DJ5255</v>
      </c>
      <c r="D85" s="22" t="str">
        <f t="shared" si="20"/>
        <v>100</v>
      </c>
      <c r="E85" s="22" t="str">
        <f t="shared" si="21"/>
        <v>100/12</v>
      </c>
      <c r="F85" s="25" t="s">
        <v>41</v>
      </c>
      <c r="G85" s="25" t="s">
        <v>32</v>
      </c>
      <c r="H85" s="25" t="s">
        <v>63</v>
      </c>
      <c r="I85" s="46">
        <v>12</v>
      </c>
      <c r="J85" s="29">
        <v>1</v>
      </c>
      <c r="K85" s="74">
        <v>179.95</v>
      </c>
      <c r="L85" s="26">
        <v>70</v>
      </c>
      <c r="M85" s="116"/>
      <c r="N85" s="26">
        <v>70</v>
      </c>
      <c r="O85" s="113"/>
    </row>
    <row r="86" spans="1:15" s="13" customFormat="1" ht="39" customHeight="1" x14ac:dyDescent="0.2">
      <c r="A86" s="124"/>
      <c r="B86" s="43"/>
      <c r="C86" s="124" t="str">
        <f t="shared" si="19"/>
        <v>DN1699</v>
      </c>
      <c r="D86" s="124" t="str">
        <f t="shared" si="20"/>
        <v>100</v>
      </c>
      <c r="E86" s="124" t="str">
        <f t="shared" si="21"/>
        <v>100/7</v>
      </c>
      <c r="F86" s="27" t="s">
        <v>84</v>
      </c>
      <c r="G86" s="27" t="s">
        <v>82</v>
      </c>
      <c r="H86" s="27" t="s">
        <v>83</v>
      </c>
      <c r="I86" s="47">
        <v>7</v>
      </c>
      <c r="J86" s="16">
        <v>1</v>
      </c>
      <c r="K86" s="15">
        <v>119.95</v>
      </c>
      <c r="L86" s="17">
        <f>K86*0.7</f>
        <v>83.965000000000003</v>
      </c>
      <c r="M86" s="108">
        <v>0.3</v>
      </c>
      <c r="N86" s="21">
        <f>K86*0.8</f>
        <v>95.960000000000008</v>
      </c>
      <c r="O86" s="121">
        <v>0.2</v>
      </c>
    </row>
    <row r="87" spans="1:15" s="13" customFormat="1" ht="12.75" x14ac:dyDescent="0.2">
      <c r="A87" s="124"/>
      <c r="B87" s="43"/>
      <c r="C87" s="124"/>
      <c r="D87" s="124"/>
      <c r="E87" s="124"/>
      <c r="F87" s="9" t="s">
        <v>84</v>
      </c>
      <c r="G87" s="9" t="s">
        <v>82</v>
      </c>
      <c r="H87" s="9" t="s">
        <v>83</v>
      </c>
      <c r="I87" s="45">
        <v>7.5</v>
      </c>
      <c r="J87" s="28">
        <v>1</v>
      </c>
      <c r="K87" s="20">
        <v>119.95</v>
      </c>
      <c r="L87" s="21">
        <f t="shared" ref="L87:L91" si="22">K87*0.7</f>
        <v>83.965000000000003</v>
      </c>
      <c r="M87" s="109"/>
      <c r="N87" s="21">
        <f t="shared" ref="N87:N91" si="23">K87*0.8</f>
        <v>95.960000000000008</v>
      </c>
      <c r="O87" s="122"/>
    </row>
    <row r="88" spans="1:15" s="13" customFormat="1" ht="12.75" x14ac:dyDescent="0.2">
      <c r="A88" s="124"/>
      <c r="B88" s="43"/>
      <c r="C88" s="124"/>
      <c r="D88" s="124"/>
      <c r="E88" s="124"/>
      <c r="F88" s="9" t="s">
        <v>84</v>
      </c>
      <c r="G88" s="9" t="s">
        <v>82</v>
      </c>
      <c r="H88" s="9" t="s">
        <v>83</v>
      </c>
      <c r="I88" s="45">
        <v>8</v>
      </c>
      <c r="J88" s="28">
        <v>1</v>
      </c>
      <c r="K88" s="20">
        <v>119.95</v>
      </c>
      <c r="L88" s="21">
        <f t="shared" si="22"/>
        <v>83.965000000000003</v>
      </c>
      <c r="M88" s="109"/>
      <c r="N88" s="21">
        <f t="shared" si="23"/>
        <v>95.960000000000008</v>
      </c>
      <c r="O88" s="122"/>
    </row>
    <row r="89" spans="1:15" s="13" customFormat="1" ht="12.75" x14ac:dyDescent="0.2">
      <c r="A89" s="124"/>
      <c r="B89" s="43"/>
      <c r="C89" s="124"/>
      <c r="D89" s="124"/>
      <c r="E89" s="124"/>
      <c r="F89" s="9" t="s">
        <v>84</v>
      </c>
      <c r="G89" s="9" t="s">
        <v>82</v>
      </c>
      <c r="H89" s="9" t="s">
        <v>83</v>
      </c>
      <c r="I89" s="45">
        <v>10</v>
      </c>
      <c r="J89" s="28">
        <v>1</v>
      </c>
      <c r="K89" s="20">
        <v>119.95</v>
      </c>
      <c r="L89" s="21">
        <f t="shared" si="22"/>
        <v>83.965000000000003</v>
      </c>
      <c r="M89" s="109"/>
      <c r="N89" s="21">
        <f t="shared" si="23"/>
        <v>95.960000000000008</v>
      </c>
      <c r="O89" s="122"/>
    </row>
    <row r="90" spans="1:15" s="13" customFormat="1" ht="12.75" x14ac:dyDescent="0.2">
      <c r="A90" s="124"/>
      <c r="B90" s="43"/>
      <c r="C90" s="124"/>
      <c r="D90" s="124"/>
      <c r="E90" s="124"/>
      <c r="F90" s="9" t="s">
        <v>84</v>
      </c>
      <c r="G90" s="9" t="s">
        <v>82</v>
      </c>
      <c r="H90" s="9" t="s">
        <v>83</v>
      </c>
      <c r="I90" s="45">
        <v>11</v>
      </c>
      <c r="J90" s="28">
        <v>1</v>
      </c>
      <c r="K90" s="20">
        <v>119.95</v>
      </c>
      <c r="L90" s="21">
        <f t="shared" si="22"/>
        <v>83.965000000000003</v>
      </c>
      <c r="M90" s="109"/>
      <c r="N90" s="21">
        <f t="shared" si="23"/>
        <v>95.960000000000008</v>
      </c>
      <c r="O90" s="122"/>
    </row>
    <row r="91" spans="1:15" s="13" customFormat="1" ht="13.5" thickBot="1" x14ac:dyDescent="0.25">
      <c r="A91" s="22"/>
      <c r="B91" s="60"/>
      <c r="C91" s="22"/>
      <c r="D91" s="22"/>
      <c r="E91" s="22"/>
      <c r="F91" s="25" t="s">
        <v>84</v>
      </c>
      <c r="G91" s="25" t="s">
        <v>82</v>
      </c>
      <c r="H91" s="25" t="s">
        <v>83</v>
      </c>
      <c r="I91" s="46">
        <v>11.5</v>
      </c>
      <c r="J91" s="29">
        <v>1</v>
      </c>
      <c r="K91" s="24">
        <v>119.95</v>
      </c>
      <c r="L91" s="26">
        <f t="shared" si="22"/>
        <v>83.965000000000003</v>
      </c>
      <c r="M91" s="110"/>
      <c r="N91" s="26">
        <f t="shared" si="23"/>
        <v>95.960000000000008</v>
      </c>
      <c r="O91" s="123"/>
    </row>
    <row r="92" spans="1:15" s="13" customFormat="1" ht="34.15" customHeight="1" x14ac:dyDescent="0.2">
      <c r="B92" s="11"/>
      <c r="C92" s="13" t="str">
        <f t="shared" si="19"/>
        <v>AJ1697</v>
      </c>
      <c r="D92" s="13" t="str">
        <f t="shared" si="20"/>
        <v>700</v>
      </c>
      <c r="E92" s="13" t="str">
        <f t="shared" si="21"/>
        <v>700/5.5</v>
      </c>
      <c r="F92" s="14" t="s">
        <v>58</v>
      </c>
      <c r="G92" s="15" t="s">
        <v>19</v>
      </c>
      <c r="H92" s="14" t="s">
        <v>25</v>
      </c>
      <c r="I92" s="47">
        <v>5.5</v>
      </c>
      <c r="J92" s="16">
        <v>1</v>
      </c>
      <c r="K92" s="75">
        <v>149.94999999999999</v>
      </c>
      <c r="L92" s="18">
        <f>K92*0.6</f>
        <v>89.969999999999985</v>
      </c>
      <c r="M92" s="94">
        <v>0.4</v>
      </c>
      <c r="N92" s="17">
        <f>K92*0.7</f>
        <v>104.96499999999999</v>
      </c>
      <c r="O92" s="92">
        <v>0.3</v>
      </c>
    </row>
    <row r="93" spans="1:15" s="13" customFormat="1" ht="12.75" x14ac:dyDescent="0.2">
      <c r="B93" s="43"/>
      <c r="F93" s="9" t="s">
        <v>58</v>
      </c>
      <c r="G93" s="9" t="s">
        <v>19</v>
      </c>
      <c r="H93" s="9" t="s">
        <v>25</v>
      </c>
      <c r="I93" s="45">
        <v>6</v>
      </c>
      <c r="J93" s="28">
        <v>1</v>
      </c>
      <c r="K93" s="73">
        <v>149.94999999999999</v>
      </c>
      <c r="L93" s="21">
        <f t="shared" ref="L93:L103" si="24">K93*0.6</f>
        <v>89.969999999999985</v>
      </c>
      <c r="M93" s="94"/>
      <c r="N93" s="21">
        <f t="shared" ref="N93:N103" si="25">K93*0.7</f>
        <v>104.96499999999999</v>
      </c>
      <c r="O93" s="92"/>
    </row>
    <row r="94" spans="1:15" s="13" customFormat="1" ht="12.75" x14ac:dyDescent="0.2">
      <c r="B94" s="43"/>
      <c r="F94" s="9" t="s">
        <v>58</v>
      </c>
      <c r="G94" s="9" t="s">
        <v>19</v>
      </c>
      <c r="H94" s="9" t="s">
        <v>25</v>
      </c>
      <c r="I94" s="45">
        <v>6.5</v>
      </c>
      <c r="J94" s="28">
        <v>1</v>
      </c>
      <c r="K94" s="73">
        <v>149.94999999999999</v>
      </c>
      <c r="L94" s="21">
        <f t="shared" si="24"/>
        <v>89.969999999999985</v>
      </c>
      <c r="M94" s="94"/>
      <c r="N94" s="21">
        <f t="shared" si="25"/>
        <v>104.96499999999999</v>
      </c>
      <c r="O94" s="92"/>
    </row>
    <row r="95" spans="1:15" s="13" customFormat="1" ht="12.75" x14ac:dyDescent="0.2">
      <c r="B95" s="43"/>
      <c r="F95" s="9" t="s">
        <v>58</v>
      </c>
      <c r="G95" s="9" t="s">
        <v>19</v>
      </c>
      <c r="H95" s="9" t="s">
        <v>25</v>
      </c>
      <c r="I95" s="45">
        <v>7.5</v>
      </c>
      <c r="J95" s="28">
        <v>1</v>
      </c>
      <c r="K95" s="73">
        <v>149.94999999999999</v>
      </c>
      <c r="L95" s="21">
        <f t="shared" si="24"/>
        <v>89.969999999999985</v>
      </c>
      <c r="M95" s="94"/>
      <c r="N95" s="21">
        <f t="shared" si="25"/>
        <v>104.96499999999999</v>
      </c>
      <c r="O95" s="92"/>
    </row>
    <row r="96" spans="1:15" s="13" customFormat="1" ht="12.75" x14ac:dyDescent="0.2">
      <c r="B96" s="43"/>
      <c r="F96" s="9" t="s">
        <v>58</v>
      </c>
      <c r="G96" s="9" t="s">
        <v>19</v>
      </c>
      <c r="H96" s="9" t="s">
        <v>25</v>
      </c>
      <c r="I96" s="45">
        <v>8</v>
      </c>
      <c r="J96" s="28">
        <v>1</v>
      </c>
      <c r="K96" s="73">
        <v>149.94999999999999</v>
      </c>
      <c r="L96" s="21">
        <f t="shared" si="24"/>
        <v>89.969999999999985</v>
      </c>
      <c r="M96" s="94"/>
      <c r="N96" s="21">
        <f t="shared" si="25"/>
        <v>104.96499999999999</v>
      </c>
      <c r="O96" s="92"/>
    </row>
    <row r="97" spans="1:15" s="13" customFormat="1" ht="12.75" x14ac:dyDescent="0.2">
      <c r="B97" s="43"/>
      <c r="F97" s="9" t="s">
        <v>58</v>
      </c>
      <c r="G97" s="9" t="s">
        <v>19</v>
      </c>
      <c r="H97" s="9" t="s">
        <v>25</v>
      </c>
      <c r="I97" s="45">
        <v>8.5</v>
      </c>
      <c r="J97" s="28">
        <v>1</v>
      </c>
      <c r="K97" s="73">
        <v>149.94999999999999</v>
      </c>
      <c r="L97" s="21">
        <f t="shared" si="24"/>
        <v>89.969999999999985</v>
      </c>
      <c r="M97" s="94"/>
      <c r="N97" s="21">
        <f t="shared" si="25"/>
        <v>104.96499999999999</v>
      </c>
      <c r="O97" s="92"/>
    </row>
    <row r="98" spans="1:15" s="13" customFormat="1" ht="12.75" x14ac:dyDescent="0.2">
      <c r="B98" s="43"/>
      <c r="F98" s="9" t="s">
        <v>58</v>
      </c>
      <c r="G98" s="9" t="s">
        <v>19</v>
      </c>
      <c r="H98" s="9" t="s">
        <v>25</v>
      </c>
      <c r="I98" s="45">
        <v>9</v>
      </c>
      <c r="J98" s="28">
        <v>1</v>
      </c>
      <c r="K98" s="73">
        <v>149.94999999999999</v>
      </c>
      <c r="L98" s="21">
        <f t="shared" si="24"/>
        <v>89.969999999999985</v>
      </c>
      <c r="M98" s="94"/>
      <c r="N98" s="21">
        <f t="shared" si="25"/>
        <v>104.96499999999999</v>
      </c>
      <c r="O98" s="92"/>
    </row>
    <row r="99" spans="1:15" s="13" customFormat="1" ht="12.75" x14ac:dyDescent="0.2">
      <c r="B99" s="43"/>
      <c r="F99" s="9" t="s">
        <v>58</v>
      </c>
      <c r="G99" s="9" t="s">
        <v>19</v>
      </c>
      <c r="H99" s="9" t="s">
        <v>25</v>
      </c>
      <c r="I99" s="45">
        <v>9.5</v>
      </c>
      <c r="J99" s="28">
        <v>1</v>
      </c>
      <c r="K99" s="73">
        <v>149.94999999999999</v>
      </c>
      <c r="L99" s="21">
        <f t="shared" si="24"/>
        <v>89.969999999999985</v>
      </c>
      <c r="M99" s="94"/>
      <c r="N99" s="21">
        <f t="shared" si="25"/>
        <v>104.96499999999999</v>
      </c>
      <c r="O99" s="92"/>
    </row>
    <row r="100" spans="1:15" s="13" customFormat="1" ht="12.75" x14ac:dyDescent="0.2">
      <c r="B100" s="43"/>
      <c r="F100" s="9" t="s">
        <v>58</v>
      </c>
      <c r="G100" s="9" t="s">
        <v>19</v>
      </c>
      <c r="H100" s="9" t="s">
        <v>25</v>
      </c>
      <c r="I100" s="45">
        <v>10</v>
      </c>
      <c r="J100" s="28">
        <v>1</v>
      </c>
      <c r="K100" s="73">
        <v>149.94999999999999</v>
      </c>
      <c r="L100" s="21">
        <f t="shared" si="24"/>
        <v>89.969999999999985</v>
      </c>
      <c r="M100" s="94"/>
      <c r="N100" s="21">
        <f t="shared" si="25"/>
        <v>104.96499999999999</v>
      </c>
      <c r="O100" s="92"/>
    </row>
    <row r="101" spans="1:15" s="13" customFormat="1" ht="12.75" x14ac:dyDescent="0.2">
      <c r="B101" s="43"/>
      <c r="F101" s="9" t="s">
        <v>58</v>
      </c>
      <c r="G101" s="9" t="s">
        <v>19</v>
      </c>
      <c r="H101" s="9" t="s">
        <v>25</v>
      </c>
      <c r="I101" s="45">
        <v>10.5</v>
      </c>
      <c r="J101" s="28">
        <v>1</v>
      </c>
      <c r="K101" s="73">
        <v>149.94999999999999</v>
      </c>
      <c r="L101" s="21">
        <f t="shared" si="24"/>
        <v>89.969999999999985</v>
      </c>
      <c r="M101" s="94"/>
      <c r="N101" s="21">
        <f t="shared" si="25"/>
        <v>104.96499999999999</v>
      </c>
      <c r="O101" s="92"/>
    </row>
    <row r="102" spans="1:15" s="13" customFormat="1" ht="12.75" x14ac:dyDescent="0.2">
      <c r="B102" s="43"/>
      <c r="F102" s="9" t="s">
        <v>58</v>
      </c>
      <c r="G102" s="9" t="s">
        <v>19</v>
      </c>
      <c r="H102" s="9" t="s">
        <v>25</v>
      </c>
      <c r="I102" s="45">
        <v>11</v>
      </c>
      <c r="J102" s="28">
        <v>1</v>
      </c>
      <c r="K102" s="73">
        <v>149.94999999999999</v>
      </c>
      <c r="L102" s="21">
        <f t="shared" si="24"/>
        <v>89.969999999999985</v>
      </c>
      <c r="M102" s="94"/>
      <c r="N102" s="21">
        <f t="shared" si="25"/>
        <v>104.96499999999999</v>
      </c>
      <c r="O102" s="92"/>
    </row>
    <row r="103" spans="1:15" s="13" customFormat="1" ht="13.5" thickBot="1" x14ac:dyDescent="0.25">
      <c r="A103" s="22"/>
      <c r="B103" s="60"/>
      <c r="C103" s="22"/>
      <c r="D103" s="22"/>
      <c r="E103" s="22"/>
      <c r="F103" s="25" t="s">
        <v>58</v>
      </c>
      <c r="G103" s="25" t="s">
        <v>19</v>
      </c>
      <c r="H103" s="25" t="s">
        <v>25</v>
      </c>
      <c r="I103" s="46">
        <v>11.5</v>
      </c>
      <c r="J103" s="29">
        <v>1</v>
      </c>
      <c r="K103" s="74">
        <v>149.94999999999999</v>
      </c>
      <c r="L103" s="26">
        <f t="shared" si="24"/>
        <v>89.969999999999985</v>
      </c>
      <c r="M103" s="95"/>
      <c r="N103" s="26">
        <f t="shared" si="25"/>
        <v>104.96499999999999</v>
      </c>
      <c r="O103" s="93"/>
    </row>
    <row r="104" spans="1:15" s="13" customFormat="1" ht="33.75" customHeight="1" x14ac:dyDescent="0.2">
      <c r="B104" s="8"/>
      <c r="F104" s="9" t="s">
        <v>47</v>
      </c>
      <c r="G104" s="9" t="s">
        <v>19</v>
      </c>
      <c r="H104" s="9" t="s">
        <v>25</v>
      </c>
      <c r="I104" s="45">
        <v>10.5</v>
      </c>
      <c r="J104" s="28">
        <v>1</v>
      </c>
      <c r="K104" s="73">
        <v>149.94999999999999</v>
      </c>
      <c r="L104" s="17">
        <v>60</v>
      </c>
      <c r="M104" s="94" t="s">
        <v>54</v>
      </c>
      <c r="N104" s="17">
        <v>60</v>
      </c>
      <c r="O104" s="92" t="s">
        <v>54</v>
      </c>
    </row>
    <row r="105" spans="1:15" s="13" customFormat="1" ht="13.5" thickBot="1" x14ac:dyDescent="0.25">
      <c r="A105" s="22"/>
      <c r="B105" s="10"/>
      <c r="C105" s="22"/>
      <c r="D105" s="22"/>
      <c r="E105" s="22"/>
      <c r="F105" s="25" t="s">
        <v>47</v>
      </c>
      <c r="G105" s="25" t="s">
        <v>19</v>
      </c>
      <c r="H105" s="25" t="s">
        <v>25</v>
      </c>
      <c r="I105" s="46">
        <v>11.5</v>
      </c>
      <c r="J105" s="29">
        <v>1</v>
      </c>
      <c r="K105" s="74">
        <v>149.94999999999999</v>
      </c>
      <c r="L105" s="66">
        <v>60</v>
      </c>
      <c r="M105" s="95"/>
      <c r="N105" s="26">
        <v>60</v>
      </c>
      <c r="O105" s="93"/>
    </row>
    <row r="106" spans="1:15" s="13" customFormat="1" ht="32.25" customHeight="1" x14ac:dyDescent="0.2">
      <c r="A106" s="56"/>
      <c r="B106" s="8"/>
      <c r="F106" s="9" t="s">
        <v>59</v>
      </c>
      <c r="G106" s="9" t="s">
        <v>18</v>
      </c>
      <c r="H106" s="9" t="s">
        <v>5</v>
      </c>
      <c r="I106" s="45">
        <v>7.5</v>
      </c>
      <c r="J106" s="28">
        <v>3</v>
      </c>
      <c r="K106" s="73">
        <v>84.95</v>
      </c>
      <c r="L106" s="18">
        <f t="shared" ref="L106:L116" si="26">K106*0.7</f>
        <v>59.464999999999996</v>
      </c>
      <c r="M106" s="94">
        <v>0.3</v>
      </c>
      <c r="N106" s="17">
        <f t="shared" ref="N106:N132" si="27">K106*0.8</f>
        <v>67.960000000000008</v>
      </c>
      <c r="O106" s="92">
        <v>0.2</v>
      </c>
    </row>
    <row r="107" spans="1:15" s="13" customFormat="1" ht="12.75" x14ac:dyDescent="0.2">
      <c r="A107" s="56"/>
      <c r="B107" s="8"/>
      <c r="F107" s="9" t="s">
        <v>59</v>
      </c>
      <c r="G107" s="9" t="s">
        <v>18</v>
      </c>
      <c r="H107" s="9" t="s">
        <v>5</v>
      </c>
      <c r="I107" s="45">
        <v>8</v>
      </c>
      <c r="J107" s="28">
        <v>2</v>
      </c>
      <c r="K107" s="73">
        <v>84.95</v>
      </c>
      <c r="L107" s="21">
        <f t="shared" si="26"/>
        <v>59.464999999999996</v>
      </c>
      <c r="M107" s="94"/>
      <c r="N107" s="21">
        <f t="shared" si="27"/>
        <v>67.960000000000008</v>
      </c>
      <c r="O107" s="92"/>
    </row>
    <row r="108" spans="1:15" s="13" customFormat="1" ht="12.75" x14ac:dyDescent="0.2">
      <c r="A108" s="56"/>
      <c r="B108" s="8"/>
      <c r="F108" s="9" t="s">
        <v>59</v>
      </c>
      <c r="G108" s="9" t="s">
        <v>18</v>
      </c>
      <c r="H108" s="9" t="s">
        <v>5</v>
      </c>
      <c r="I108" s="45">
        <v>9</v>
      </c>
      <c r="J108" s="28">
        <v>1</v>
      </c>
      <c r="K108" s="73">
        <v>84.95</v>
      </c>
      <c r="L108" s="21">
        <f t="shared" si="26"/>
        <v>59.464999999999996</v>
      </c>
      <c r="M108" s="94"/>
      <c r="N108" s="21">
        <f t="shared" si="27"/>
        <v>67.960000000000008</v>
      </c>
      <c r="O108" s="92"/>
    </row>
    <row r="109" spans="1:15" s="13" customFormat="1" ht="12.75" x14ac:dyDescent="0.2">
      <c r="A109" s="56"/>
      <c r="B109" s="8"/>
      <c r="F109" s="9" t="s">
        <v>59</v>
      </c>
      <c r="G109" s="9" t="s">
        <v>18</v>
      </c>
      <c r="H109" s="9" t="s">
        <v>5</v>
      </c>
      <c r="I109" s="45">
        <v>11.5</v>
      </c>
      <c r="J109" s="28">
        <v>1</v>
      </c>
      <c r="K109" s="73">
        <v>84.95</v>
      </c>
      <c r="L109" s="21">
        <f t="shared" si="26"/>
        <v>59.464999999999996</v>
      </c>
      <c r="M109" s="94"/>
      <c r="N109" s="21">
        <f t="shared" si="27"/>
        <v>67.960000000000008</v>
      </c>
      <c r="O109" s="92"/>
    </row>
    <row r="110" spans="1:15" s="13" customFormat="1" ht="13.5" thickBot="1" x14ac:dyDescent="0.25">
      <c r="A110" s="57"/>
      <c r="B110" s="10"/>
      <c r="C110" s="22"/>
      <c r="D110" s="22"/>
      <c r="E110" s="22"/>
      <c r="F110" s="25" t="s">
        <v>59</v>
      </c>
      <c r="G110" s="25" t="s">
        <v>18</v>
      </c>
      <c r="H110" s="25" t="s">
        <v>5</v>
      </c>
      <c r="I110" s="46">
        <v>12</v>
      </c>
      <c r="J110" s="29">
        <v>1</v>
      </c>
      <c r="K110" s="74">
        <v>84.95</v>
      </c>
      <c r="L110" s="66">
        <f t="shared" si="26"/>
        <v>59.464999999999996</v>
      </c>
      <c r="M110" s="95"/>
      <c r="N110" s="26">
        <f t="shared" si="27"/>
        <v>67.960000000000008</v>
      </c>
      <c r="O110" s="93"/>
    </row>
    <row r="111" spans="1:15" s="13" customFormat="1" ht="41.25" customHeight="1" x14ac:dyDescent="0.2">
      <c r="A111" s="33"/>
      <c r="B111" s="8"/>
      <c r="F111" s="19" t="s">
        <v>40</v>
      </c>
      <c r="G111" s="20" t="s">
        <v>18</v>
      </c>
      <c r="H111" s="9" t="s">
        <v>5</v>
      </c>
      <c r="I111" s="45">
        <v>9</v>
      </c>
      <c r="J111" s="12">
        <v>1</v>
      </c>
      <c r="K111" s="73">
        <v>84.95</v>
      </c>
      <c r="L111" s="18">
        <f t="shared" si="26"/>
        <v>59.464999999999996</v>
      </c>
      <c r="M111" s="94">
        <v>0.3</v>
      </c>
      <c r="N111" s="17">
        <f t="shared" si="27"/>
        <v>67.960000000000008</v>
      </c>
      <c r="O111" s="92">
        <v>0.2</v>
      </c>
    </row>
    <row r="112" spans="1:15" s="13" customFormat="1" ht="12.75" x14ac:dyDescent="0.2">
      <c r="A112" s="33"/>
      <c r="B112" s="8"/>
      <c r="F112" s="19" t="s">
        <v>40</v>
      </c>
      <c r="G112" s="20" t="s">
        <v>18</v>
      </c>
      <c r="H112" s="9" t="s">
        <v>5</v>
      </c>
      <c r="I112" s="45">
        <v>10.5</v>
      </c>
      <c r="J112" s="12">
        <v>1</v>
      </c>
      <c r="K112" s="73">
        <v>84.95</v>
      </c>
      <c r="L112" s="21">
        <f t="shared" si="26"/>
        <v>59.464999999999996</v>
      </c>
      <c r="M112" s="94"/>
      <c r="N112" s="21">
        <f t="shared" si="27"/>
        <v>67.960000000000008</v>
      </c>
      <c r="O112" s="92"/>
    </row>
    <row r="113" spans="1:15" s="13" customFormat="1" ht="12.75" x14ac:dyDescent="0.2">
      <c r="A113" s="33"/>
      <c r="B113" s="8"/>
      <c r="F113" s="19" t="s">
        <v>40</v>
      </c>
      <c r="G113" s="20" t="s">
        <v>18</v>
      </c>
      <c r="H113" s="9" t="s">
        <v>5</v>
      </c>
      <c r="I113" s="45">
        <v>11</v>
      </c>
      <c r="J113" s="12">
        <v>2</v>
      </c>
      <c r="K113" s="73">
        <v>84.95</v>
      </c>
      <c r="L113" s="21">
        <f t="shared" si="26"/>
        <v>59.464999999999996</v>
      </c>
      <c r="M113" s="94"/>
      <c r="N113" s="21">
        <f t="shared" si="27"/>
        <v>67.960000000000008</v>
      </c>
      <c r="O113" s="92"/>
    </row>
    <row r="114" spans="1:15" s="13" customFormat="1" ht="12.75" x14ac:dyDescent="0.2">
      <c r="A114" s="33"/>
      <c r="B114" s="8"/>
      <c r="F114" s="19" t="s">
        <v>40</v>
      </c>
      <c r="G114" s="20" t="s">
        <v>18</v>
      </c>
      <c r="H114" s="9" t="s">
        <v>5</v>
      </c>
      <c r="I114" s="45">
        <v>11.5</v>
      </c>
      <c r="J114" s="12">
        <v>3</v>
      </c>
      <c r="K114" s="73">
        <v>84.95</v>
      </c>
      <c r="L114" s="21">
        <f t="shared" si="26"/>
        <v>59.464999999999996</v>
      </c>
      <c r="M114" s="94"/>
      <c r="N114" s="21">
        <f t="shared" si="27"/>
        <v>67.960000000000008</v>
      </c>
      <c r="O114" s="92"/>
    </row>
    <row r="115" spans="1:15" s="13" customFormat="1" ht="12.75" x14ac:dyDescent="0.2">
      <c r="A115" s="33"/>
      <c r="B115" s="8"/>
      <c r="F115" s="19" t="s">
        <v>40</v>
      </c>
      <c r="G115" s="20" t="s">
        <v>18</v>
      </c>
      <c r="H115" s="9" t="s">
        <v>5</v>
      </c>
      <c r="I115" s="45">
        <v>12</v>
      </c>
      <c r="J115" s="12">
        <v>2</v>
      </c>
      <c r="K115" s="73">
        <v>84.95</v>
      </c>
      <c r="L115" s="21">
        <f t="shared" si="26"/>
        <v>59.464999999999996</v>
      </c>
      <c r="M115" s="94"/>
      <c r="N115" s="21">
        <f t="shared" si="27"/>
        <v>67.960000000000008</v>
      </c>
      <c r="O115" s="92"/>
    </row>
    <row r="116" spans="1:15" s="13" customFormat="1" ht="13.5" thickBot="1" x14ac:dyDescent="0.25">
      <c r="A116" s="34"/>
      <c r="B116" s="10"/>
      <c r="C116" s="22"/>
      <c r="D116" s="22"/>
      <c r="E116" s="22"/>
      <c r="F116" s="23" t="s">
        <v>40</v>
      </c>
      <c r="G116" s="24" t="s">
        <v>18</v>
      </c>
      <c r="H116" s="25" t="s">
        <v>5</v>
      </c>
      <c r="I116" s="46">
        <v>12.5</v>
      </c>
      <c r="J116" s="71">
        <v>1</v>
      </c>
      <c r="K116" s="74">
        <v>84.95</v>
      </c>
      <c r="L116" s="26">
        <f t="shared" si="26"/>
        <v>59.464999999999996</v>
      </c>
      <c r="M116" s="95"/>
      <c r="N116" s="26">
        <f t="shared" si="27"/>
        <v>67.960000000000008</v>
      </c>
      <c r="O116" s="93"/>
    </row>
    <row r="117" spans="1:15" s="13" customFormat="1" ht="40.5" customHeight="1" x14ac:dyDescent="0.25">
      <c r="A117"/>
      <c r="B117" s="63"/>
      <c r="F117" s="70" t="s">
        <v>75</v>
      </c>
      <c r="G117" s="9" t="s">
        <v>34</v>
      </c>
      <c r="H117" s="27" t="s">
        <v>17</v>
      </c>
      <c r="I117" s="54">
        <v>5</v>
      </c>
      <c r="J117" s="55">
        <v>1</v>
      </c>
      <c r="K117" s="75">
        <v>149.94999999999999</v>
      </c>
      <c r="L117" s="17">
        <f t="shared" ref="L117:L123" si="28">K117*0.7</f>
        <v>104.96499999999999</v>
      </c>
      <c r="M117" s="118">
        <v>0.3</v>
      </c>
      <c r="N117" s="17">
        <f t="shared" si="27"/>
        <v>119.96</v>
      </c>
      <c r="O117" s="121">
        <v>0.2</v>
      </c>
    </row>
    <row r="118" spans="1:15" s="13" customFormat="1" ht="12.75" x14ac:dyDescent="0.2">
      <c r="A118" s="35"/>
      <c r="B118" s="63"/>
      <c r="F118" s="19" t="s">
        <v>75</v>
      </c>
      <c r="G118" s="9" t="s">
        <v>34</v>
      </c>
      <c r="H118" s="27" t="s">
        <v>17</v>
      </c>
      <c r="I118" s="45">
        <v>5.5</v>
      </c>
      <c r="J118" s="12">
        <v>1</v>
      </c>
      <c r="K118" s="75">
        <v>149.94999999999999</v>
      </c>
      <c r="L118" s="21">
        <f t="shared" si="28"/>
        <v>104.96499999999999</v>
      </c>
      <c r="M118" s="119"/>
      <c r="N118" s="21">
        <f t="shared" si="27"/>
        <v>119.96</v>
      </c>
      <c r="O118" s="122"/>
    </row>
    <row r="119" spans="1:15" s="13" customFormat="1" ht="12.75" x14ac:dyDescent="0.2">
      <c r="A119" s="35"/>
      <c r="B119" s="63"/>
      <c r="F119" s="19" t="s">
        <v>75</v>
      </c>
      <c r="G119" s="9" t="s">
        <v>34</v>
      </c>
      <c r="H119" s="27" t="s">
        <v>17</v>
      </c>
      <c r="I119" s="45">
        <v>6</v>
      </c>
      <c r="J119" s="12">
        <v>2</v>
      </c>
      <c r="K119" s="75">
        <v>149.94999999999999</v>
      </c>
      <c r="L119" s="21">
        <f t="shared" si="28"/>
        <v>104.96499999999999</v>
      </c>
      <c r="M119" s="119"/>
      <c r="N119" s="21">
        <f t="shared" si="27"/>
        <v>119.96</v>
      </c>
      <c r="O119" s="122"/>
    </row>
    <row r="120" spans="1:15" s="13" customFormat="1" ht="12.75" x14ac:dyDescent="0.2">
      <c r="A120" s="35"/>
      <c r="B120" s="63"/>
      <c r="F120" s="19" t="s">
        <v>75</v>
      </c>
      <c r="G120" s="9" t="s">
        <v>34</v>
      </c>
      <c r="H120" s="27" t="s">
        <v>17</v>
      </c>
      <c r="I120" s="45">
        <v>6.5</v>
      </c>
      <c r="J120" s="12">
        <v>4</v>
      </c>
      <c r="K120" s="75">
        <v>149.94999999999999</v>
      </c>
      <c r="L120" s="21">
        <f t="shared" si="28"/>
        <v>104.96499999999999</v>
      </c>
      <c r="M120" s="119"/>
      <c r="N120" s="21">
        <f t="shared" si="27"/>
        <v>119.96</v>
      </c>
      <c r="O120" s="122"/>
    </row>
    <row r="121" spans="1:15" s="13" customFormat="1" ht="12.75" x14ac:dyDescent="0.2">
      <c r="A121" s="35"/>
      <c r="B121" s="63"/>
      <c r="F121" s="19" t="s">
        <v>75</v>
      </c>
      <c r="G121" s="9" t="s">
        <v>34</v>
      </c>
      <c r="H121" s="27" t="s">
        <v>17</v>
      </c>
      <c r="I121" s="45">
        <v>7</v>
      </c>
      <c r="J121" s="12">
        <v>4</v>
      </c>
      <c r="K121" s="75">
        <v>149.94999999999999</v>
      </c>
      <c r="L121" s="21">
        <f t="shared" si="28"/>
        <v>104.96499999999999</v>
      </c>
      <c r="M121" s="119"/>
      <c r="N121" s="21">
        <f t="shared" si="27"/>
        <v>119.96</v>
      </c>
      <c r="O121" s="122"/>
    </row>
    <row r="122" spans="1:15" s="13" customFormat="1" ht="12.75" x14ac:dyDescent="0.2">
      <c r="A122" s="35"/>
      <c r="B122" s="63"/>
      <c r="F122" s="19" t="s">
        <v>75</v>
      </c>
      <c r="G122" s="9" t="s">
        <v>34</v>
      </c>
      <c r="H122" s="27" t="s">
        <v>17</v>
      </c>
      <c r="I122" s="45">
        <v>7.5</v>
      </c>
      <c r="J122" s="12">
        <v>3</v>
      </c>
      <c r="K122" s="75">
        <v>149.94999999999999</v>
      </c>
      <c r="L122" s="21">
        <f t="shared" si="28"/>
        <v>104.96499999999999</v>
      </c>
      <c r="M122" s="119"/>
      <c r="N122" s="21">
        <f t="shared" si="27"/>
        <v>119.96</v>
      </c>
      <c r="O122" s="122"/>
    </row>
    <row r="123" spans="1:15" s="13" customFormat="1" ht="12.75" x14ac:dyDescent="0.2">
      <c r="A123" s="35"/>
      <c r="B123" s="63"/>
      <c r="F123" s="19" t="s">
        <v>75</v>
      </c>
      <c r="G123" s="9" t="s">
        <v>34</v>
      </c>
      <c r="H123" s="27" t="s">
        <v>17</v>
      </c>
      <c r="I123" s="45">
        <v>8</v>
      </c>
      <c r="J123" s="12">
        <v>4</v>
      </c>
      <c r="K123" s="75">
        <v>149.94999999999999</v>
      </c>
      <c r="L123" s="21">
        <f t="shared" si="28"/>
        <v>104.96499999999999</v>
      </c>
      <c r="M123" s="119"/>
      <c r="N123" s="21">
        <f t="shared" si="27"/>
        <v>119.96</v>
      </c>
      <c r="O123" s="122"/>
    </row>
    <row r="124" spans="1:15" s="13" customFormat="1" ht="12.75" x14ac:dyDescent="0.2">
      <c r="A124" s="35"/>
      <c r="B124" s="63"/>
      <c r="F124" s="19" t="s">
        <v>75</v>
      </c>
      <c r="G124" s="9" t="s">
        <v>34</v>
      </c>
      <c r="H124" s="27" t="s">
        <v>17</v>
      </c>
      <c r="I124" s="45">
        <v>8.5</v>
      </c>
      <c r="J124" s="12">
        <v>3</v>
      </c>
      <c r="K124" s="75">
        <v>149.94999999999999</v>
      </c>
      <c r="L124" s="21">
        <f t="shared" ref="L124:L132" si="29">K124*0.7</f>
        <v>104.96499999999999</v>
      </c>
      <c r="M124" s="119"/>
      <c r="N124" s="21">
        <f t="shared" si="27"/>
        <v>119.96</v>
      </c>
      <c r="O124" s="122"/>
    </row>
    <row r="125" spans="1:15" s="13" customFormat="1" ht="12.75" x14ac:dyDescent="0.2">
      <c r="A125" s="35"/>
      <c r="B125" s="63"/>
      <c r="F125" s="19" t="s">
        <v>75</v>
      </c>
      <c r="G125" s="9" t="s">
        <v>34</v>
      </c>
      <c r="H125" s="27" t="s">
        <v>17</v>
      </c>
      <c r="I125" s="45">
        <v>9</v>
      </c>
      <c r="J125" s="12">
        <v>2</v>
      </c>
      <c r="K125" s="75">
        <v>149.94999999999999</v>
      </c>
      <c r="L125" s="21">
        <f t="shared" si="29"/>
        <v>104.96499999999999</v>
      </c>
      <c r="M125" s="119"/>
      <c r="N125" s="21">
        <f t="shared" si="27"/>
        <v>119.96</v>
      </c>
      <c r="O125" s="122"/>
    </row>
    <row r="126" spans="1:15" s="13" customFormat="1" ht="12.75" x14ac:dyDescent="0.2">
      <c r="A126" s="35"/>
      <c r="B126" s="63"/>
      <c r="F126" s="19" t="s">
        <v>75</v>
      </c>
      <c r="G126" s="9" t="s">
        <v>34</v>
      </c>
      <c r="H126" s="27" t="s">
        <v>17</v>
      </c>
      <c r="I126" s="45">
        <v>9.5</v>
      </c>
      <c r="J126" s="12">
        <v>2</v>
      </c>
      <c r="K126" s="75">
        <v>149.94999999999999</v>
      </c>
      <c r="L126" s="21">
        <f t="shared" si="29"/>
        <v>104.96499999999999</v>
      </c>
      <c r="M126" s="119"/>
      <c r="N126" s="21">
        <f t="shared" si="27"/>
        <v>119.96</v>
      </c>
      <c r="O126" s="122"/>
    </row>
    <row r="127" spans="1:15" s="13" customFormat="1" ht="12.75" x14ac:dyDescent="0.2">
      <c r="A127" s="35"/>
      <c r="B127" s="63"/>
      <c r="F127" s="19" t="s">
        <v>75</v>
      </c>
      <c r="G127" s="9" t="s">
        <v>34</v>
      </c>
      <c r="H127" s="27" t="s">
        <v>17</v>
      </c>
      <c r="I127" s="45">
        <v>10</v>
      </c>
      <c r="J127" s="12">
        <v>2</v>
      </c>
      <c r="K127" s="75">
        <v>149.94999999999999</v>
      </c>
      <c r="L127" s="21">
        <f t="shared" si="29"/>
        <v>104.96499999999999</v>
      </c>
      <c r="M127" s="119"/>
      <c r="N127" s="21">
        <f t="shared" si="27"/>
        <v>119.96</v>
      </c>
      <c r="O127" s="122"/>
    </row>
    <row r="128" spans="1:15" s="13" customFormat="1" ht="12.75" x14ac:dyDescent="0.2">
      <c r="A128" s="35"/>
      <c r="B128" s="63"/>
      <c r="F128" s="19" t="s">
        <v>75</v>
      </c>
      <c r="G128" s="9" t="s">
        <v>34</v>
      </c>
      <c r="H128" s="27" t="s">
        <v>17</v>
      </c>
      <c r="I128" s="45">
        <v>10.5</v>
      </c>
      <c r="J128" s="12">
        <v>2</v>
      </c>
      <c r="K128" s="75">
        <v>149.94999999999999</v>
      </c>
      <c r="L128" s="21">
        <f t="shared" si="29"/>
        <v>104.96499999999999</v>
      </c>
      <c r="M128" s="119"/>
      <c r="N128" s="21">
        <f t="shared" si="27"/>
        <v>119.96</v>
      </c>
      <c r="O128" s="122"/>
    </row>
    <row r="129" spans="1:15" s="13" customFormat="1" ht="12.75" x14ac:dyDescent="0.2">
      <c r="A129" s="35"/>
      <c r="B129" s="63"/>
      <c r="F129" s="19" t="s">
        <v>75</v>
      </c>
      <c r="G129" s="9" t="s">
        <v>34</v>
      </c>
      <c r="H129" s="27" t="s">
        <v>17</v>
      </c>
      <c r="I129" s="45">
        <v>11</v>
      </c>
      <c r="J129" s="12">
        <v>2</v>
      </c>
      <c r="K129" s="75">
        <v>149.94999999999999</v>
      </c>
      <c r="L129" s="21">
        <f t="shared" si="29"/>
        <v>104.96499999999999</v>
      </c>
      <c r="M129" s="119"/>
      <c r="N129" s="21">
        <f t="shared" si="27"/>
        <v>119.96</v>
      </c>
      <c r="O129" s="122"/>
    </row>
    <row r="130" spans="1:15" s="13" customFormat="1" ht="12.75" x14ac:dyDescent="0.2">
      <c r="A130" s="35"/>
      <c r="B130" s="63"/>
      <c r="F130" s="19" t="s">
        <v>75</v>
      </c>
      <c r="G130" s="9" t="s">
        <v>34</v>
      </c>
      <c r="H130" s="27" t="s">
        <v>17</v>
      </c>
      <c r="I130" s="45">
        <v>11.5</v>
      </c>
      <c r="J130" s="12">
        <v>2</v>
      </c>
      <c r="K130" s="75">
        <v>149.94999999999999</v>
      </c>
      <c r="L130" s="21">
        <f t="shared" si="29"/>
        <v>104.96499999999999</v>
      </c>
      <c r="M130" s="119"/>
      <c r="N130" s="21">
        <f t="shared" si="27"/>
        <v>119.96</v>
      </c>
      <c r="O130" s="122"/>
    </row>
    <row r="131" spans="1:15" s="13" customFormat="1" ht="12.75" x14ac:dyDescent="0.2">
      <c r="A131" s="35"/>
      <c r="B131" s="63"/>
      <c r="F131" s="19" t="s">
        <v>75</v>
      </c>
      <c r="G131" s="9" t="s">
        <v>34</v>
      </c>
      <c r="H131" s="27" t="s">
        <v>17</v>
      </c>
      <c r="I131" s="45">
        <v>12</v>
      </c>
      <c r="J131" s="12">
        <v>1</v>
      </c>
      <c r="K131" s="75">
        <v>149.94999999999999</v>
      </c>
      <c r="L131" s="21">
        <f t="shared" si="29"/>
        <v>104.96499999999999</v>
      </c>
      <c r="M131" s="119"/>
      <c r="N131" s="21">
        <f t="shared" si="27"/>
        <v>119.96</v>
      </c>
      <c r="O131" s="122"/>
    </row>
    <row r="132" spans="1:15" s="13" customFormat="1" ht="13.5" thickBot="1" x14ac:dyDescent="0.25">
      <c r="A132" s="36"/>
      <c r="B132" s="64"/>
      <c r="C132" s="22"/>
      <c r="D132" s="22"/>
      <c r="E132" s="22"/>
      <c r="F132" s="38" t="s">
        <v>75</v>
      </c>
      <c r="G132" s="25" t="s">
        <v>34</v>
      </c>
      <c r="H132" s="31" t="s">
        <v>17</v>
      </c>
      <c r="I132" s="46">
        <v>12.5</v>
      </c>
      <c r="J132" s="82">
        <v>1</v>
      </c>
      <c r="K132" s="76">
        <v>149.94999999999999</v>
      </c>
      <c r="L132" s="26">
        <f t="shared" si="29"/>
        <v>104.96499999999999</v>
      </c>
      <c r="M132" s="120"/>
      <c r="N132" s="26">
        <f t="shared" si="27"/>
        <v>119.96</v>
      </c>
      <c r="O132" s="123"/>
    </row>
    <row r="133" spans="1:15" s="13" customFormat="1" ht="40.9" customHeight="1" x14ac:dyDescent="0.25">
      <c r="A133"/>
      <c r="F133" s="14" t="s">
        <v>66</v>
      </c>
      <c r="G133" s="15" t="s">
        <v>34</v>
      </c>
      <c r="H133" s="27" t="s">
        <v>17</v>
      </c>
      <c r="I133" s="47">
        <v>4.5</v>
      </c>
      <c r="J133" s="16">
        <v>1</v>
      </c>
      <c r="K133" s="75">
        <v>149.94999999999999</v>
      </c>
      <c r="L133" s="17">
        <f>K133*0.65</f>
        <v>97.467500000000001</v>
      </c>
      <c r="M133" s="94">
        <v>0.35</v>
      </c>
      <c r="N133" s="17">
        <f>K133*0.75</f>
        <v>112.46249999999999</v>
      </c>
      <c r="O133" s="92">
        <v>0.25</v>
      </c>
    </row>
    <row r="134" spans="1:15" s="13" customFormat="1" ht="12.75" x14ac:dyDescent="0.2">
      <c r="B134" s="43"/>
      <c r="F134" s="9" t="s">
        <v>66</v>
      </c>
      <c r="G134" s="9" t="s">
        <v>34</v>
      </c>
      <c r="H134" s="27" t="s">
        <v>17</v>
      </c>
      <c r="I134" s="45">
        <v>5</v>
      </c>
      <c r="J134" s="16">
        <v>1</v>
      </c>
      <c r="K134" s="75">
        <v>149.94999999999999</v>
      </c>
      <c r="L134" s="21">
        <f t="shared" ref="L134:L147" si="30">K134*0.65</f>
        <v>97.467500000000001</v>
      </c>
      <c r="M134" s="94"/>
      <c r="N134" s="21">
        <f t="shared" ref="N134:N147" si="31">K134*0.75</f>
        <v>112.46249999999999</v>
      </c>
      <c r="O134" s="92"/>
    </row>
    <row r="135" spans="1:15" s="13" customFormat="1" ht="12.75" x14ac:dyDescent="0.2">
      <c r="B135" s="43"/>
      <c r="F135" s="9" t="s">
        <v>66</v>
      </c>
      <c r="G135" s="9" t="s">
        <v>34</v>
      </c>
      <c r="H135" s="27" t="s">
        <v>17</v>
      </c>
      <c r="I135" s="45">
        <v>5.5</v>
      </c>
      <c r="J135" s="16">
        <v>1</v>
      </c>
      <c r="K135" s="75">
        <v>149.94999999999999</v>
      </c>
      <c r="L135" s="21">
        <f t="shared" si="30"/>
        <v>97.467500000000001</v>
      </c>
      <c r="M135" s="94"/>
      <c r="N135" s="21">
        <f t="shared" si="31"/>
        <v>112.46249999999999</v>
      </c>
      <c r="O135" s="92"/>
    </row>
    <row r="136" spans="1:15" s="13" customFormat="1" ht="12.75" x14ac:dyDescent="0.2">
      <c r="B136" s="43"/>
      <c r="F136" s="9" t="s">
        <v>66</v>
      </c>
      <c r="G136" s="9" t="s">
        <v>34</v>
      </c>
      <c r="H136" s="27" t="s">
        <v>17</v>
      </c>
      <c r="I136" s="45">
        <v>6</v>
      </c>
      <c r="J136" s="16">
        <v>1</v>
      </c>
      <c r="K136" s="75">
        <v>149.94999999999999</v>
      </c>
      <c r="L136" s="21">
        <f t="shared" si="30"/>
        <v>97.467500000000001</v>
      </c>
      <c r="M136" s="94"/>
      <c r="N136" s="21">
        <f t="shared" si="31"/>
        <v>112.46249999999999</v>
      </c>
      <c r="O136" s="92"/>
    </row>
    <row r="137" spans="1:15" s="13" customFormat="1" ht="12.75" x14ac:dyDescent="0.2">
      <c r="B137" s="43"/>
      <c r="F137" s="9" t="s">
        <v>66</v>
      </c>
      <c r="G137" s="9" t="s">
        <v>34</v>
      </c>
      <c r="H137" s="27" t="s">
        <v>17</v>
      </c>
      <c r="I137" s="45">
        <v>6.5</v>
      </c>
      <c r="J137" s="16">
        <v>1</v>
      </c>
      <c r="K137" s="75">
        <v>149.94999999999999</v>
      </c>
      <c r="L137" s="21">
        <f t="shared" si="30"/>
        <v>97.467500000000001</v>
      </c>
      <c r="M137" s="94"/>
      <c r="N137" s="21">
        <f t="shared" si="31"/>
        <v>112.46249999999999</v>
      </c>
      <c r="O137" s="92"/>
    </row>
    <row r="138" spans="1:15" s="13" customFormat="1" ht="12.75" x14ac:dyDescent="0.2">
      <c r="B138" s="43"/>
      <c r="F138" s="9" t="s">
        <v>66</v>
      </c>
      <c r="G138" s="9" t="s">
        <v>34</v>
      </c>
      <c r="H138" s="27" t="s">
        <v>17</v>
      </c>
      <c r="I138" s="45">
        <v>7</v>
      </c>
      <c r="J138" s="16">
        <v>2</v>
      </c>
      <c r="K138" s="75">
        <v>149.94999999999999</v>
      </c>
      <c r="L138" s="21">
        <f t="shared" si="30"/>
        <v>97.467500000000001</v>
      </c>
      <c r="M138" s="94"/>
      <c r="N138" s="21">
        <f t="shared" si="31"/>
        <v>112.46249999999999</v>
      </c>
      <c r="O138" s="92"/>
    </row>
    <row r="139" spans="1:15" s="13" customFormat="1" ht="12.75" x14ac:dyDescent="0.2">
      <c r="B139" s="43"/>
      <c r="F139" s="9" t="s">
        <v>66</v>
      </c>
      <c r="G139" s="9" t="s">
        <v>34</v>
      </c>
      <c r="H139" s="27" t="s">
        <v>17</v>
      </c>
      <c r="I139" s="45">
        <v>7.5</v>
      </c>
      <c r="J139" s="16">
        <v>3</v>
      </c>
      <c r="K139" s="75">
        <v>149.94999999999999</v>
      </c>
      <c r="L139" s="21">
        <f t="shared" si="30"/>
        <v>97.467500000000001</v>
      </c>
      <c r="M139" s="94"/>
      <c r="N139" s="21">
        <f t="shared" si="31"/>
        <v>112.46249999999999</v>
      </c>
      <c r="O139" s="92"/>
    </row>
    <row r="140" spans="1:15" s="13" customFormat="1" ht="12.75" x14ac:dyDescent="0.2">
      <c r="B140" s="43"/>
      <c r="F140" s="9" t="s">
        <v>66</v>
      </c>
      <c r="G140" s="9" t="s">
        <v>34</v>
      </c>
      <c r="H140" s="27" t="s">
        <v>17</v>
      </c>
      <c r="I140" s="45">
        <v>8.5</v>
      </c>
      <c r="J140" s="16">
        <v>2</v>
      </c>
      <c r="K140" s="75">
        <v>149.94999999999999</v>
      </c>
      <c r="L140" s="21">
        <f t="shared" si="30"/>
        <v>97.467500000000001</v>
      </c>
      <c r="M140" s="94"/>
      <c r="N140" s="21">
        <f t="shared" si="31"/>
        <v>112.46249999999999</v>
      </c>
      <c r="O140" s="92"/>
    </row>
    <row r="141" spans="1:15" s="13" customFormat="1" ht="12.75" x14ac:dyDescent="0.2">
      <c r="B141" s="43"/>
      <c r="F141" s="9" t="s">
        <v>66</v>
      </c>
      <c r="G141" s="9" t="s">
        <v>34</v>
      </c>
      <c r="H141" s="27" t="s">
        <v>17</v>
      </c>
      <c r="I141" s="45">
        <v>9</v>
      </c>
      <c r="J141" s="16">
        <v>2</v>
      </c>
      <c r="K141" s="75">
        <v>149.94999999999999</v>
      </c>
      <c r="L141" s="21">
        <f t="shared" si="30"/>
        <v>97.467500000000001</v>
      </c>
      <c r="M141" s="94"/>
      <c r="N141" s="21">
        <f t="shared" si="31"/>
        <v>112.46249999999999</v>
      </c>
      <c r="O141" s="92"/>
    </row>
    <row r="142" spans="1:15" s="13" customFormat="1" ht="12.75" x14ac:dyDescent="0.2">
      <c r="B142" s="43"/>
      <c r="F142" s="9" t="s">
        <v>66</v>
      </c>
      <c r="G142" s="9" t="s">
        <v>34</v>
      </c>
      <c r="H142" s="27" t="s">
        <v>17</v>
      </c>
      <c r="I142" s="45">
        <v>10</v>
      </c>
      <c r="J142" s="16">
        <v>2</v>
      </c>
      <c r="K142" s="75">
        <v>149.94999999999999</v>
      </c>
      <c r="L142" s="21">
        <f t="shared" si="30"/>
        <v>97.467500000000001</v>
      </c>
      <c r="M142" s="94"/>
      <c r="N142" s="21">
        <f t="shared" si="31"/>
        <v>112.46249999999999</v>
      </c>
      <c r="O142" s="92"/>
    </row>
    <row r="143" spans="1:15" s="13" customFormat="1" ht="12.75" x14ac:dyDescent="0.2">
      <c r="B143" s="43"/>
      <c r="F143" s="9" t="s">
        <v>66</v>
      </c>
      <c r="G143" s="9" t="s">
        <v>34</v>
      </c>
      <c r="H143" s="27" t="s">
        <v>17</v>
      </c>
      <c r="I143" s="45">
        <v>10.5</v>
      </c>
      <c r="J143" s="16">
        <v>2</v>
      </c>
      <c r="K143" s="75">
        <v>149.94999999999999</v>
      </c>
      <c r="L143" s="21">
        <f t="shared" si="30"/>
        <v>97.467500000000001</v>
      </c>
      <c r="M143" s="94"/>
      <c r="N143" s="21">
        <f t="shared" si="31"/>
        <v>112.46249999999999</v>
      </c>
      <c r="O143" s="92"/>
    </row>
    <row r="144" spans="1:15" s="13" customFormat="1" ht="12.75" x14ac:dyDescent="0.2">
      <c r="B144" s="43"/>
      <c r="F144" s="9" t="s">
        <v>66</v>
      </c>
      <c r="G144" s="9" t="s">
        <v>34</v>
      </c>
      <c r="H144" s="27" t="s">
        <v>17</v>
      </c>
      <c r="I144" s="45">
        <v>11</v>
      </c>
      <c r="J144" s="16">
        <v>2</v>
      </c>
      <c r="K144" s="75">
        <v>149.94999999999999</v>
      </c>
      <c r="L144" s="21">
        <f t="shared" si="30"/>
        <v>97.467500000000001</v>
      </c>
      <c r="M144" s="94"/>
      <c r="N144" s="21">
        <f t="shared" si="31"/>
        <v>112.46249999999999</v>
      </c>
      <c r="O144" s="92"/>
    </row>
    <row r="145" spans="1:15" s="13" customFormat="1" ht="12.75" x14ac:dyDescent="0.2">
      <c r="B145" s="43"/>
      <c r="F145" s="9" t="s">
        <v>66</v>
      </c>
      <c r="G145" s="9" t="s">
        <v>34</v>
      </c>
      <c r="H145" s="27" t="s">
        <v>17</v>
      </c>
      <c r="I145" s="45">
        <v>11.5</v>
      </c>
      <c r="J145" s="16">
        <v>2</v>
      </c>
      <c r="K145" s="75">
        <v>149.94999999999999</v>
      </c>
      <c r="L145" s="21">
        <f t="shared" si="30"/>
        <v>97.467500000000001</v>
      </c>
      <c r="M145" s="94"/>
      <c r="N145" s="21">
        <f t="shared" si="31"/>
        <v>112.46249999999999</v>
      </c>
      <c r="O145" s="92"/>
    </row>
    <row r="146" spans="1:15" s="13" customFormat="1" ht="12.75" x14ac:dyDescent="0.2">
      <c r="B146" s="43"/>
      <c r="F146" s="9" t="s">
        <v>66</v>
      </c>
      <c r="G146" s="9" t="s">
        <v>34</v>
      </c>
      <c r="H146" s="27" t="s">
        <v>17</v>
      </c>
      <c r="I146" s="45">
        <v>12</v>
      </c>
      <c r="J146" s="16">
        <v>2</v>
      </c>
      <c r="K146" s="75">
        <v>149.94999999999999</v>
      </c>
      <c r="L146" s="21">
        <f t="shared" si="30"/>
        <v>97.467500000000001</v>
      </c>
      <c r="M146" s="94"/>
      <c r="N146" s="21">
        <f t="shared" si="31"/>
        <v>112.46249999999999</v>
      </c>
      <c r="O146" s="92"/>
    </row>
    <row r="147" spans="1:15" s="13" customFormat="1" ht="13.5" thickBot="1" x14ac:dyDescent="0.25">
      <c r="A147" s="22"/>
      <c r="B147" s="60"/>
      <c r="C147" s="22"/>
      <c r="D147" s="22"/>
      <c r="E147" s="22"/>
      <c r="F147" s="31" t="s">
        <v>66</v>
      </c>
      <c r="G147" s="25" t="s">
        <v>34</v>
      </c>
      <c r="H147" s="31" t="s">
        <v>17</v>
      </c>
      <c r="I147" s="46">
        <v>12.5</v>
      </c>
      <c r="J147" s="39">
        <v>1</v>
      </c>
      <c r="K147" s="76">
        <v>149.94999999999999</v>
      </c>
      <c r="L147" s="66">
        <f t="shared" si="30"/>
        <v>97.467500000000001</v>
      </c>
      <c r="M147" s="95"/>
      <c r="N147" s="26">
        <f t="shared" si="31"/>
        <v>112.46249999999999</v>
      </c>
      <c r="O147" s="93"/>
    </row>
    <row r="148" spans="1:15" s="13" customFormat="1" ht="38.25" customHeight="1" x14ac:dyDescent="0.2">
      <c r="B148" s="8"/>
      <c r="F148" s="9" t="s">
        <v>33</v>
      </c>
      <c r="G148" s="9" t="s">
        <v>34</v>
      </c>
      <c r="H148" s="9" t="s">
        <v>17</v>
      </c>
      <c r="I148" s="45">
        <v>10</v>
      </c>
      <c r="J148" s="28">
        <v>3</v>
      </c>
      <c r="K148" s="73">
        <v>139.94999999999999</v>
      </c>
      <c r="L148" s="18">
        <f>K148*0.6</f>
        <v>83.969999999999985</v>
      </c>
      <c r="M148" s="94">
        <v>0.4</v>
      </c>
      <c r="N148" s="17">
        <f>K148*0.7</f>
        <v>97.964999999999989</v>
      </c>
      <c r="O148" s="92">
        <v>0.3</v>
      </c>
    </row>
    <row r="149" spans="1:15" s="13" customFormat="1" ht="12.75" x14ac:dyDescent="0.2">
      <c r="B149" s="8"/>
      <c r="F149" s="9" t="s">
        <v>33</v>
      </c>
      <c r="G149" s="9" t="s">
        <v>34</v>
      </c>
      <c r="H149" s="9" t="s">
        <v>17</v>
      </c>
      <c r="I149" s="45">
        <v>10.5</v>
      </c>
      <c r="J149" s="28">
        <v>1</v>
      </c>
      <c r="K149" s="73">
        <v>139.94999999999999</v>
      </c>
      <c r="L149" s="21">
        <f t="shared" ref="L149:L151" si="32">K149*0.6</f>
        <v>83.969999999999985</v>
      </c>
      <c r="M149" s="94"/>
      <c r="N149" s="21">
        <f t="shared" ref="N149:N151" si="33">K149*0.7</f>
        <v>97.964999999999989</v>
      </c>
      <c r="O149" s="92"/>
    </row>
    <row r="150" spans="1:15" s="13" customFormat="1" ht="12.75" x14ac:dyDescent="0.2">
      <c r="B150" s="8"/>
      <c r="F150" s="9" t="s">
        <v>33</v>
      </c>
      <c r="G150" s="9" t="s">
        <v>34</v>
      </c>
      <c r="H150" s="9" t="s">
        <v>17</v>
      </c>
      <c r="I150" s="45">
        <v>11</v>
      </c>
      <c r="J150" s="28">
        <v>2</v>
      </c>
      <c r="K150" s="73">
        <v>139.94999999999999</v>
      </c>
      <c r="L150" s="21">
        <f t="shared" si="32"/>
        <v>83.969999999999985</v>
      </c>
      <c r="M150" s="94"/>
      <c r="N150" s="21">
        <f t="shared" si="33"/>
        <v>97.964999999999989</v>
      </c>
      <c r="O150" s="92"/>
    </row>
    <row r="151" spans="1:15" s="13" customFormat="1" ht="13.5" thickBot="1" x14ac:dyDescent="0.25">
      <c r="A151" s="22"/>
      <c r="B151" s="10"/>
      <c r="C151" s="22"/>
      <c r="D151" s="22"/>
      <c r="E151" s="22"/>
      <c r="F151" s="25" t="s">
        <v>33</v>
      </c>
      <c r="G151" s="25" t="s">
        <v>34</v>
      </c>
      <c r="H151" s="25" t="s">
        <v>17</v>
      </c>
      <c r="I151" s="46">
        <v>12.5</v>
      </c>
      <c r="J151" s="29">
        <v>1</v>
      </c>
      <c r="K151" s="74">
        <v>139.94999999999999</v>
      </c>
      <c r="L151" s="26">
        <f t="shared" si="32"/>
        <v>83.969999999999985</v>
      </c>
      <c r="M151" s="95"/>
      <c r="N151" s="66">
        <f t="shared" si="33"/>
        <v>97.964999999999989</v>
      </c>
      <c r="O151" s="93"/>
    </row>
    <row r="152" spans="1:15" s="13" customFormat="1" ht="37.9" customHeight="1" x14ac:dyDescent="0.2">
      <c r="A152" s="35"/>
      <c r="F152" s="14" t="s">
        <v>42</v>
      </c>
      <c r="G152" s="15" t="s">
        <v>34</v>
      </c>
      <c r="H152" s="27" t="s">
        <v>17</v>
      </c>
      <c r="I152" s="47">
        <v>7.5</v>
      </c>
      <c r="J152" s="16">
        <v>2</v>
      </c>
      <c r="K152" s="75">
        <v>149.94999999999999</v>
      </c>
      <c r="L152" s="17">
        <v>60</v>
      </c>
      <c r="M152" s="94" t="s">
        <v>54</v>
      </c>
      <c r="N152" s="18">
        <v>60</v>
      </c>
      <c r="O152" s="92" t="s">
        <v>54</v>
      </c>
    </row>
    <row r="153" spans="1:15" s="13" customFormat="1" ht="15.75" customHeight="1" x14ac:dyDescent="0.2">
      <c r="A153" s="35"/>
      <c r="F153" s="9" t="s">
        <v>42</v>
      </c>
      <c r="G153" s="9" t="s">
        <v>34</v>
      </c>
      <c r="H153" s="9" t="s">
        <v>17</v>
      </c>
      <c r="I153" s="47">
        <v>9</v>
      </c>
      <c r="J153" s="16">
        <v>1</v>
      </c>
      <c r="K153" s="73">
        <v>149.94999999999999</v>
      </c>
      <c r="L153" s="21">
        <v>60</v>
      </c>
      <c r="M153" s="94"/>
      <c r="N153" s="21">
        <v>60</v>
      </c>
      <c r="O153" s="92"/>
    </row>
    <row r="154" spans="1:15" s="13" customFormat="1" ht="12.75" x14ac:dyDescent="0.2">
      <c r="B154" s="8"/>
      <c r="F154" s="9" t="s">
        <v>42</v>
      </c>
      <c r="G154" s="9" t="s">
        <v>34</v>
      </c>
      <c r="H154" s="9" t="s">
        <v>17</v>
      </c>
      <c r="I154" s="45">
        <v>10</v>
      </c>
      <c r="J154" s="28">
        <v>1</v>
      </c>
      <c r="K154" s="73">
        <v>149.94999999999999</v>
      </c>
      <c r="L154" s="21">
        <v>60</v>
      </c>
      <c r="M154" s="94"/>
      <c r="N154" s="21">
        <v>60</v>
      </c>
      <c r="O154" s="92"/>
    </row>
    <row r="155" spans="1:15" s="13" customFormat="1" ht="13.5" thickBot="1" x14ac:dyDescent="0.25">
      <c r="A155" s="22"/>
      <c r="B155" s="10"/>
      <c r="C155" s="22"/>
      <c r="D155" s="22"/>
      <c r="E155" s="22"/>
      <c r="F155" s="25" t="s">
        <v>42</v>
      </c>
      <c r="G155" s="25" t="s">
        <v>34</v>
      </c>
      <c r="H155" s="25" t="s">
        <v>17</v>
      </c>
      <c r="I155" s="46">
        <v>10.5</v>
      </c>
      <c r="J155" s="29">
        <v>1</v>
      </c>
      <c r="K155" s="74">
        <v>149.94999999999999</v>
      </c>
      <c r="L155" s="26">
        <v>60</v>
      </c>
      <c r="M155" s="95"/>
      <c r="N155" s="66">
        <v>60</v>
      </c>
      <c r="O155" s="93"/>
    </row>
    <row r="156" spans="1:15" s="13" customFormat="1" ht="38.25" customHeight="1" x14ac:dyDescent="0.2">
      <c r="B156" s="63"/>
      <c r="F156" s="27" t="s">
        <v>77</v>
      </c>
      <c r="G156" s="15" t="s">
        <v>39</v>
      </c>
      <c r="H156" s="27" t="s">
        <v>4</v>
      </c>
      <c r="I156" s="47">
        <v>6</v>
      </c>
      <c r="J156" s="16">
        <v>1</v>
      </c>
      <c r="K156" s="75">
        <v>159.94999999999999</v>
      </c>
      <c r="L156" s="17">
        <f>K156*0.7</f>
        <v>111.96499999999999</v>
      </c>
      <c r="M156" s="117">
        <v>0.3</v>
      </c>
      <c r="N156" s="18">
        <f>K156*0.8</f>
        <v>127.96</v>
      </c>
      <c r="O156" s="97">
        <v>0.2</v>
      </c>
    </row>
    <row r="157" spans="1:15" s="13" customFormat="1" ht="12.75" x14ac:dyDescent="0.2">
      <c r="B157" s="63"/>
      <c r="F157" s="9" t="s">
        <v>77</v>
      </c>
      <c r="G157" s="20" t="s">
        <v>39</v>
      </c>
      <c r="H157" s="9" t="s">
        <v>4</v>
      </c>
      <c r="I157" s="45">
        <v>6.5</v>
      </c>
      <c r="J157" s="28">
        <v>1</v>
      </c>
      <c r="K157" s="73">
        <v>159.94999999999999</v>
      </c>
      <c r="L157" s="21">
        <f t="shared" ref="L157:L167" si="34">K157*0.7</f>
        <v>111.96499999999999</v>
      </c>
      <c r="M157" s="94"/>
      <c r="N157" s="21">
        <f t="shared" ref="N157:N167" si="35">K157*0.8</f>
        <v>127.96</v>
      </c>
      <c r="O157" s="92"/>
    </row>
    <row r="158" spans="1:15" s="13" customFormat="1" ht="12.75" x14ac:dyDescent="0.2">
      <c r="B158" s="63"/>
      <c r="F158" s="9" t="s">
        <v>77</v>
      </c>
      <c r="G158" s="20" t="s">
        <v>39</v>
      </c>
      <c r="H158" s="9" t="s">
        <v>4</v>
      </c>
      <c r="I158" s="45">
        <v>7</v>
      </c>
      <c r="J158" s="28">
        <v>1</v>
      </c>
      <c r="K158" s="73">
        <v>159.94999999999999</v>
      </c>
      <c r="L158" s="21">
        <f t="shared" si="34"/>
        <v>111.96499999999999</v>
      </c>
      <c r="M158" s="94"/>
      <c r="N158" s="21">
        <f t="shared" si="35"/>
        <v>127.96</v>
      </c>
      <c r="O158" s="92"/>
    </row>
    <row r="159" spans="1:15" s="13" customFormat="1" ht="12.75" x14ac:dyDescent="0.2">
      <c r="B159" s="63"/>
      <c r="F159" s="9" t="s">
        <v>77</v>
      </c>
      <c r="G159" s="20" t="s">
        <v>39</v>
      </c>
      <c r="H159" s="9" t="s">
        <v>4</v>
      </c>
      <c r="I159" s="45">
        <v>7.5</v>
      </c>
      <c r="J159" s="28">
        <v>1</v>
      </c>
      <c r="K159" s="73">
        <v>159.94999999999999</v>
      </c>
      <c r="L159" s="21">
        <f t="shared" si="34"/>
        <v>111.96499999999999</v>
      </c>
      <c r="M159" s="94"/>
      <c r="N159" s="21">
        <f t="shared" si="35"/>
        <v>127.96</v>
      </c>
      <c r="O159" s="92"/>
    </row>
    <row r="160" spans="1:15" s="13" customFormat="1" ht="12.75" x14ac:dyDescent="0.2">
      <c r="B160" s="63"/>
      <c r="F160" s="9" t="s">
        <v>77</v>
      </c>
      <c r="G160" s="20" t="s">
        <v>39</v>
      </c>
      <c r="H160" s="9" t="s">
        <v>4</v>
      </c>
      <c r="I160" s="45">
        <v>8</v>
      </c>
      <c r="J160" s="28">
        <v>1</v>
      </c>
      <c r="K160" s="73">
        <v>159.94999999999999</v>
      </c>
      <c r="L160" s="21">
        <f t="shared" si="34"/>
        <v>111.96499999999999</v>
      </c>
      <c r="M160" s="94"/>
      <c r="N160" s="21">
        <f t="shared" si="35"/>
        <v>127.96</v>
      </c>
      <c r="O160" s="92"/>
    </row>
    <row r="161" spans="1:15" s="13" customFormat="1" ht="12.75" x14ac:dyDescent="0.2">
      <c r="B161" s="63"/>
      <c r="F161" s="9" t="s">
        <v>77</v>
      </c>
      <c r="G161" s="20" t="s">
        <v>39</v>
      </c>
      <c r="H161" s="9" t="s">
        <v>4</v>
      </c>
      <c r="I161" s="45">
        <v>8.5</v>
      </c>
      <c r="J161" s="28">
        <v>1</v>
      </c>
      <c r="K161" s="73">
        <v>159.94999999999999</v>
      </c>
      <c r="L161" s="21">
        <f t="shared" si="34"/>
        <v>111.96499999999999</v>
      </c>
      <c r="M161" s="94"/>
      <c r="N161" s="21">
        <f t="shared" si="35"/>
        <v>127.96</v>
      </c>
      <c r="O161" s="92"/>
    </row>
    <row r="162" spans="1:15" s="13" customFormat="1" ht="12.75" x14ac:dyDescent="0.2">
      <c r="B162" s="63"/>
      <c r="F162" s="9" t="s">
        <v>77</v>
      </c>
      <c r="G162" s="20" t="s">
        <v>39</v>
      </c>
      <c r="H162" s="9" t="s">
        <v>4</v>
      </c>
      <c r="I162" s="45">
        <v>9</v>
      </c>
      <c r="J162" s="28">
        <v>1</v>
      </c>
      <c r="K162" s="73">
        <v>159.94999999999999</v>
      </c>
      <c r="L162" s="21">
        <f t="shared" si="34"/>
        <v>111.96499999999999</v>
      </c>
      <c r="M162" s="94"/>
      <c r="N162" s="21">
        <f t="shared" si="35"/>
        <v>127.96</v>
      </c>
      <c r="O162" s="92"/>
    </row>
    <row r="163" spans="1:15" s="13" customFormat="1" ht="12.75" x14ac:dyDescent="0.2">
      <c r="B163" s="63"/>
      <c r="F163" s="9" t="s">
        <v>77</v>
      </c>
      <c r="G163" s="20" t="s">
        <v>39</v>
      </c>
      <c r="H163" s="9" t="s">
        <v>4</v>
      </c>
      <c r="I163" s="45">
        <v>9.5</v>
      </c>
      <c r="J163" s="28">
        <v>1</v>
      </c>
      <c r="K163" s="73">
        <v>159.94999999999999</v>
      </c>
      <c r="L163" s="21">
        <f t="shared" si="34"/>
        <v>111.96499999999999</v>
      </c>
      <c r="M163" s="94"/>
      <c r="N163" s="21">
        <f t="shared" si="35"/>
        <v>127.96</v>
      </c>
      <c r="O163" s="92"/>
    </row>
    <row r="164" spans="1:15" s="13" customFormat="1" ht="12.75" x14ac:dyDescent="0.2">
      <c r="B164" s="63"/>
      <c r="F164" s="9" t="s">
        <v>77</v>
      </c>
      <c r="G164" s="20" t="s">
        <v>39</v>
      </c>
      <c r="H164" s="9" t="s">
        <v>4</v>
      </c>
      <c r="I164" s="45">
        <v>10</v>
      </c>
      <c r="J164" s="28">
        <v>1</v>
      </c>
      <c r="K164" s="73">
        <v>159.94999999999999</v>
      </c>
      <c r="L164" s="21">
        <f t="shared" si="34"/>
        <v>111.96499999999999</v>
      </c>
      <c r="M164" s="94"/>
      <c r="N164" s="21">
        <f t="shared" si="35"/>
        <v>127.96</v>
      </c>
      <c r="O164" s="92"/>
    </row>
    <row r="165" spans="1:15" s="13" customFormat="1" ht="12.75" x14ac:dyDescent="0.2">
      <c r="B165" s="63"/>
      <c r="F165" s="9" t="s">
        <v>77</v>
      </c>
      <c r="G165" s="20" t="s">
        <v>39</v>
      </c>
      <c r="H165" s="9" t="s">
        <v>4</v>
      </c>
      <c r="I165" s="45">
        <v>10.5</v>
      </c>
      <c r="J165" s="28">
        <v>1</v>
      </c>
      <c r="K165" s="73">
        <v>159.94999999999999</v>
      </c>
      <c r="L165" s="21">
        <f t="shared" si="34"/>
        <v>111.96499999999999</v>
      </c>
      <c r="M165" s="94"/>
      <c r="N165" s="21">
        <f t="shared" si="35"/>
        <v>127.96</v>
      </c>
      <c r="O165" s="92"/>
    </row>
    <row r="166" spans="1:15" s="13" customFormat="1" ht="12.75" x14ac:dyDescent="0.2">
      <c r="B166" s="63"/>
      <c r="F166" s="9" t="s">
        <v>77</v>
      </c>
      <c r="G166" s="20" t="s">
        <v>39</v>
      </c>
      <c r="H166" s="9" t="s">
        <v>4</v>
      </c>
      <c r="I166" s="45">
        <v>11</v>
      </c>
      <c r="J166" s="28">
        <v>1</v>
      </c>
      <c r="K166" s="73">
        <v>159.94999999999999</v>
      </c>
      <c r="L166" s="21">
        <f t="shared" si="34"/>
        <v>111.96499999999999</v>
      </c>
      <c r="M166" s="94"/>
      <c r="N166" s="21">
        <f t="shared" si="35"/>
        <v>127.96</v>
      </c>
      <c r="O166" s="92"/>
    </row>
    <row r="167" spans="1:15" s="13" customFormat="1" ht="13.5" thickBot="1" x14ac:dyDescent="0.25">
      <c r="A167" s="22"/>
      <c r="B167" s="64"/>
      <c r="C167" s="22"/>
      <c r="D167" s="22"/>
      <c r="E167" s="22"/>
      <c r="F167" s="25" t="s">
        <v>77</v>
      </c>
      <c r="G167" s="24" t="s">
        <v>39</v>
      </c>
      <c r="H167" s="25" t="s">
        <v>4</v>
      </c>
      <c r="I167" s="46">
        <v>11.5</v>
      </c>
      <c r="J167" s="29">
        <v>1</v>
      </c>
      <c r="K167" s="74">
        <v>159.94999999999999</v>
      </c>
      <c r="L167" s="26">
        <f t="shared" si="34"/>
        <v>111.96499999999999</v>
      </c>
      <c r="M167" s="95"/>
      <c r="N167" s="26">
        <f t="shared" si="35"/>
        <v>127.96</v>
      </c>
      <c r="O167" s="93"/>
    </row>
    <row r="168" spans="1:15" s="13" customFormat="1" ht="37.9" customHeight="1" x14ac:dyDescent="0.2">
      <c r="F168" s="14" t="s">
        <v>57</v>
      </c>
      <c r="G168" s="15" t="s">
        <v>39</v>
      </c>
      <c r="H168" s="27" t="s">
        <v>4</v>
      </c>
      <c r="I168" s="61">
        <v>5</v>
      </c>
      <c r="J168" s="16">
        <v>1</v>
      </c>
      <c r="K168" s="75">
        <v>149.94999999999999</v>
      </c>
      <c r="L168" s="17">
        <f>K168*0.6</f>
        <v>89.969999999999985</v>
      </c>
      <c r="M168" s="94">
        <v>0.4</v>
      </c>
      <c r="N168" s="17">
        <f>K168*0.7</f>
        <v>104.96499999999999</v>
      </c>
      <c r="O168" s="92">
        <v>0.3</v>
      </c>
    </row>
    <row r="169" spans="1:15" s="13" customFormat="1" ht="12.75" x14ac:dyDescent="0.2">
      <c r="A169" s="35"/>
      <c r="F169" s="19" t="s">
        <v>57</v>
      </c>
      <c r="G169" s="20" t="s">
        <v>39</v>
      </c>
      <c r="H169" s="27" t="s">
        <v>4</v>
      </c>
      <c r="I169" s="45">
        <v>5.5</v>
      </c>
      <c r="J169" s="28">
        <v>2</v>
      </c>
      <c r="K169" s="73">
        <v>149.94999999999999</v>
      </c>
      <c r="L169" s="21">
        <f t="shared" ref="L169:L183" si="36">K169*0.6</f>
        <v>89.969999999999985</v>
      </c>
      <c r="M169" s="94"/>
      <c r="N169" s="21">
        <f t="shared" ref="N169:N183" si="37">K169*0.7</f>
        <v>104.96499999999999</v>
      </c>
      <c r="O169" s="92"/>
    </row>
    <row r="170" spans="1:15" s="13" customFormat="1" ht="12.75" x14ac:dyDescent="0.2">
      <c r="A170" s="35"/>
      <c r="F170" s="19" t="s">
        <v>57</v>
      </c>
      <c r="G170" s="20" t="s">
        <v>39</v>
      </c>
      <c r="H170" s="9" t="s">
        <v>4</v>
      </c>
      <c r="I170" s="45">
        <v>6</v>
      </c>
      <c r="J170" s="28">
        <v>3</v>
      </c>
      <c r="K170" s="73">
        <v>149.94999999999999</v>
      </c>
      <c r="L170" s="21">
        <f t="shared" si="36"/>
        <v>89.969999999999985</v>
      </c>
      <c r="M170" s="94"/>
      <c r="N170" s="21">
        <f t="shared" si="37"/>
        <v>104.96499999999999</v>
      </c>
      <c r="O170" s="92"/>
    </row>
    <row r="171" spans="1:15" s="13" customFormat="1" ht="12.75" x14ac:dyDescent="0.2">
      <c r="A171" s="35"/>
      <c r="F171" s="19" t="s">
        <v>57</v>
      </c>
      <c r="G171" s="20" t="s">
        <v>39</v>
      </c>
      <c r="H171" s="9" t="s">
        <v>4</v>
      </c>
      <c r="I171" s="45">
        <v>6.5</v>
      </c>
      <c r="J171" s="28">
        <v>3</v>
      </c>
      <c r="K171" s="73">
        <v>149.94999999999999</v>
      </c>
      <c r="L171" s="21">
        <f t="shared" si="36"/>
        <v>89.969999999999985</v>
      </c>
      <c r="M171" s="94"/>
      <c r="N171" s="21">
        <f t="shared" si="37"/>
        <v>104.96499999999999</v>
      </c>
      <c r="O171" s="92"/>
    </row>
    <row r="172" spans="1:15" s="13" customFormat="1" ht="12.75" x14ac:dyDescent="0.2">
      <c r="A172" s="35"/>
      <c r="F172" s="19" t="s">
        <v>57</v>
      </c>
      <c r="G172" s="20" t="s">
        <v>39</v>
      </c>
      <c r="H172" s="9" t="s">
        <v>4</v>
      </c>
      <c r="I172" s="45">
        <v>7</v>
      </c>
      <c r="J172" s="28">
        <v>2</v>
      </c>
      <c r="K172" s="75">
        <v>149.94999999999999</v>
      </c>
      <c r="L172" s="21">
        <f t="shared" si="36"/>
        <v>89.969999999999985</v>
      </c>
      <c r="M172" s="94"/>
      <c r="N172" s="21">
        <f t="shared" si="37"/>
        <v>104.96499999999999</v>
      </c>
      <c r="O172" s="92"/>
    </row>
    <row r="173" spans="1:15" s="13" customFormat="1" ht="12.75" x14ac:dyDescent="0.2">
      <c r="A173" s="35"/>
      <c r="F173" s="19" t="s">
        <v>57</v>
      </c>
      <c r="G173" s="20" t="s">
        <v>39</v>
      </c>
      <c r="H173" s="9" t="s">
        <v>4</v>
      </c>
      <c r="I173" s="45">
        <v>7.5</v>
      </c>
      <c r="J173" s="28">
        <v>1</v>
      </c>
      <c r="K173" s="73">
        <v>149.94999999999999</v>
      </c>
      <c r="L173" s="21">
        <f t="shared" si="36"/>
        <v>89.969999999999985</v>
      </c>
      <c r="M173" s="94"/>
      <c r="N173" s="21">
        <f t="shared" si="37"/>
        <v>104.96499999999999</v>
      </c>
      <c r="O173" s="92"/>
    </row>
    <row r="174" spans="1:15" s="13" customFormat="1" ht="12.75" x14ac:dyDescent="0.2">
      <c r="A174" s="35"/>
      <c r="F174" s="19" t="s">
        <v>57</v>
      </c>
      <c r="G174" s="20" t="s">
        <v>39</v>
      </c>
      <c r="H174" s="9" t="s">
        <v>4</v>
      </c>
      <c r="I174" s="45">
        <v>8</v>
      </c>
      <c r="J174" s="28">
        <v>2</v>
      </c>
      <c r="K174" s="73">
        <v>149.94999999999999</v>
      </c>
      <c r="L174" s="21">
        <f t="shared" si="36"/>
        <v>89.969999999999985</v>
      </c>
      <c r="M174" s="94"/>
      <c r="N174" s="21">
        <f t="shared" si="37"/>
        <v>104.96499999999999</v>
      </c>
      <c r="O174" s="92"/>
    </row>
    <row r="175" spans="1:15" s="13" customFormat="1" ht="12.75" x14ac:dyDescent="0.2">
      <c r="A175" s="35"/>
      <c r="F175" s="19" t="s">
        <v>57</v>
      </c>
      <c r="G175" s="20" t="s">
        <v>39</v>
      </c>
      <c r="H175" s="9" t="s">
        <v>4</v>
      </c>
      <c r="I175" s="45">
        <v>8.5</v>
      </c>
      <c r="J175" s="28">
        <v>4</v>
      </c>
      <c r="K175" s="73">
        <v>149.94999999999999</v>
      </c>
      <c r="L175" s="21">
        <f t="shared" si="36"/>
        <v>89.969999999999985</v>
      </c>
      <c r="M175" s="94"/>
      <c r="N175" s="21">
        <f t="shared" si="37"/>
        <v>104.96499999999999</v>
      </c>
      <c r="O175" s="92"/>
    </row>
    <row r="176" spans="1:15" s="13" customFormat="1" ht="12.75" x14ac:dyDescent="0.2">
      <c r="A176" s="35"/>
      <c r="F176" s="19" t="s">
        <v>57</v>
      </c>
      <c r="G176" s="20" t="s">
        <v>39</v>
      </c>
      <c r="H176" s="9" t="s">
        <v>4</v>
      </c>
      <c r="I176" s="45">
        <v>9</v>
      </c>
      <c r="J176" s="28">
        <v>3</v>
      </c>
      <c r="K176" s="75">
        <v>149.94999999999999</v>
      </c>
      <c r="L176" s="21">
        <f t="shared" si="36"/>
        <v>89.969999999999985</v>
      </c>
      <c r="M176" s="94"/>
      <c r="N176" s="21">
        <f t="shared" si="37"/>
        <v>104.96499999999999</v>
      </c>
      <c r="O176" s="92"/>
    </row>
    <row r="177" spans="1:15" s="13" customFormat="1" ht="12.75" x14ac:dyDescent="0.2">
      <c r="A177" s="35"/>
      <c r="F177" s="19" t="s">
        <v>57</v>
      </c>
      <c r="G177" s="20" t="s">
        <v>39</v>
      </c>
      <c r="H177" s="27" t="s">
        <v>4</v>
      </c>
      <c r="I177" s="45">
        <v>9.5</v>
      </c>
      <c r="J177" s="28">
        <v>4</v>
      </c>
      <c r="K177" s="73">
        <v>149.94999999999999</v>
      </c>
      <c r="L177" s="21">
        <f t="shared" si="36"/>
        <v>89.969999999999985</v>
      </c>
      <c r="M177" s="94"/>
      <c r="N177" s="21">
        <f t="shared" si="37"/>
        <v>104.96499999999999</v>
      </c>
      <c r="O177" s="92"/>
    </row>
    <row r="178" spans="1:15" s="13" customFormat="1" ht="12.75" x14ac:dyDescent="0.2">
      <c r="A178" s="35"/>
      <c r="F178" s="19" t="s">
        <v>57</v>
      </c>
      <c r="G178" s="20" t="s">
        <v>39</v>
      </c>
      <c r="H178" s="9" t="s">
        <v>4</v>
      </c>
      <c r="I178" s="45">
        <v>10</v>
      </c>
      <c r="J178" s="28">
        <v>4</v>
      </c>
      <c r="K178" s="73">
        <v>149.94999999999999</v>
      </c>
      <c r="L178" s="21">
        <f t="shared" si="36"/>
        <v>89.969999999999985</v>
      </c>
      <c r="M178" s="94"/>
      <c r="N178" s="21">
        <f t="shared" si="37"/>
        <v>104.96499999999999</v>
      </c>
      <c r="O178" s="92"/>
    </row>
    <row r="179" spans="1:15" s="13" customFormat="1" ht="12.75" x14ac:dyDescent="0.2">
      <c r="A179" s="35"/>
      <c r="F179" s="19" t="s">
        <v>57</v>
      </c>
      <c r="G179" s="20" t="s">
        <v>39</v>
      </c>
      <c r="H179" s="9" t="s">
        <v>4</v>
      </c>
      <c r="I179" s="45">
        <v>10.5</v>
      </c>
      <c r="J179" s="28">
        <v>3</v>
      </c>
      <c r="K179" s="73">
        <v>149.94999999999999</v>
      </c>
      <c r="L179" s="21">
        <f t="shared" si="36"/>
        <v>89.969999999999985</v>
      </c>
      <c r="M179" s="94"/>
      <c r="N179" s="21">
        <f t="shared" si="37"/>
        <v>104.96499999999999</v>
      </c>
      <c r="O179" s="92"/>
    </row>
    <row r="180" spans="1:15" s="13" customFormat="1" ht="12.75" x14ac:dyDescent="0.2">
      <c r="A180" s="35"/>
      <c r="F180" s="19" t="s">
        <v>57</v>
      </c>
      <c r="G180" s="20" t="s">
        <v>39</v>
      </c>
      <c r="H180" s="9" t="s">
        <v>4</v>
      </c>
      <c r="I180" s="45">
        <v>11</v>
      </c>
      <c r="J180" s="28">
        <v>2</v>
      </c>
      <c r="K180" s="75">
        <v>149.94999999999999</v>
      </c>
      <c r="L180" s="21">
        <f t="shared" si="36"/>
        <v>89.969999999999985</v>
      </c>
      <c r="M180" s="94"/>
      <c r="N180" s="21">
        <f t="shared" si="37"/>
        <v>104.96499999999999</v>
      </c>
      <c r="O180" s="92"/>
    </row>
    <row r="181" spans="1:15" s="13" customFormat="1" ht="12.75" x14ac:dyDescent="0.2">
      <c r="A181" s="35"/>
      <c r="F181" s="19" t="s">
        <v>57</v>
      </c>
      <c r="G181" s="20" t="s">
        <v>39</v>
      </c>
      <c r="H181" s="9" t="s">
        <v>4</v>
      </c>
      <c r="I181" s="45">
        <v>11.5</v>
      </c>
      <c r="J181" s="28">
        <v>4</v>
      </c>
      <c r="K181" s="73">
        <v>149.94999999999999</v>
      </c>
      <c r="L181" s="21">
        <f t="shared" si="36"/>
        <v>89.969999999999985</v>
      </c>
      <c r="M181" s="94"/>
      <c r="N181" s="21">
        <f t="shared" si="37"/>
        <v>104.96499999999999</v>
      </c>
      <c r="O181" s="92"/>
    </row>
    <row r="182" spans="1:15" s="13" customFormat="1" ht="12.75" x14ac:dyDescent="0.2">
      <c r="A182" s="35"/>
      <c r="F182" s="19" t="s">
        <v>57</v>
      </c>
      <c r="G182" s="20" t="s">
        <v>39</v>
      </c>
      <c r="H182" s="9" t="s">
        <v>4</v>
      </c>
      <c r="I182" s="45">
        <v>12</v>
      </c>
      <c r="J182" s="28">
        <v>2</v>
      </c>
      <c r="K182" s="73">
        <v>149.94999999999999</v>
      </c>
      <c r="L182" s="21">
        <f t="shared" si="36"/>
        <v>89.969999999999985</v>
      </c>
      <c r="M182" s="94"/>
      <c r="N182" s="21">
        <f t="shared" si="37"/>
        <v>104.96499999999999</v>
      </c>
      <c r="O182" s="92"/>
    </row>
    <row r="183" spans="1:15" s="13" customFormat="1" ht="13.5" thickBot="1" x14ac:dyDescent="0.25">
      <c r="A183" s="36"/>
      <c r="B183" s="22"/>
      <c r="C183" s="22"/>
      <c r="D183" s="22"/>
      <c r="E183" s="22"/>
      <c r="F183" s="23" t="s">
        <v>57</v>
      </c>
      <c r="G183" s="24" t="s">
        <v>39</v>
      </c>
      <c r="H183" s="25" t="s">
        <v>4</v>
      </c>
      <c r="I183" s="46">
        <v>12.5</v>
      </c>
      <c r="J183" s="29">
        <v>1</v>
      </c>
      <c r="K183" s="74">
        <v>149.94999999999999</v>
      </c>
      <c r="L183" s="66">
        <f t="shared" si="36"/>
        <v>89.969999999999985</v>
      </c>
      <c r="M183" s="95"/>
      <c r="N183" s="26">
        <f t="shared" si="37"/>
        <v>104.96499999999999</v>
      </c>
      <c r="O183" s="93"/>
    </row>
    <row r="184" spans="1:15" s="13" customFormat="1" ht="37.9" customHeight="1" x14ac:dyDescent="0.2">
      <c r="F184" s="14" t="s">
        <v>46</v>
      </c>
      <c r="G184" s="15" t="s">
        <v>39</v>
      </c>
      <c r="H184" s="27" t="s">
        <v>4</v>
      </c>
      <c r="I184" s="61">
        <v>5</v>
      </c>
      <c r="J184" s="16">
        <v>2</v>
      </c>
      <c r="K184" s="75">
        <v>149.94999999999999</v>
      </c>
      <c r="L184" s="18">
        <f>K184*0.5</f>
        <v>74.974999999999994</v>
      </c>
      <c r="M184" s="90">
        <v>0.5</v>
      </c>
      <c r="N184" s="17">
        <f>K184*0.6</f>
        <v>89.969999999999985</v>
      </c>
      <c r="O184" s="92">
        <v>0.4</v>
      </c>
    </row>
    <row r="185" spans="1:15" s="13" customFormat="1" ht="12.75" x14ac:dyDescent="0.2">
      <c r="B185" s="8"/>
      <c r="F185" s="9" t="s">
        <v>46</v>
      </c>
      <c r="G185" s="9" t="s">
        <v>39</v>
      </c>
      <c r="H185" s="9" t="s">
        <v>4</v>
      </c>
      <c r="I185" s="45">
        <v>5.5</v>
      </c>
      <c r="J185" s="28">
        <v>2</v>
      </c>
      <c r="K185" s="73">
        <v>149.94999999999999</v>
      </c>
      <c r="L185" s="21">
        <f t="shared" ref="L185:L194" si="38">K185*0.5</f>
        <v>74.974999999999994</v>
      </c>
      <c r="M185" s="90"/>
      <c r="N185" s="21">
        <f t="shared" ref="N185:N194" si="39">K185*0.6</f>
        <v>89.969999999999985</v>
      </c>
      <c r="O185" s="92"/>
    </row>
    <row r="186" spans="1:15" s="13" customFormat="1" ht="12.75" x14ac:dyDescent="0.2">
      <c r="B186" s="8"/>
      <c r="F186" s="9" t="s">
        <v>46</v>
      </c>
      <c r="G186" s="9" t="s">
        <v>39</v>
      </c>
      <c r="H186" s="9" t="s">
        <v>4</v>
      </c>
      <c r="I186" s="45">
        <v>6</v>
      </c>
      <c r="J186" s="28">
        <v>4</v>
      </c>
      <c r="K186" s="73">
        <v>149.94999999999999</v>
      </c>
      <c r="L186" s="21">
        <f t="shared" si="38"/>
        <v>74.974999999999994</v>
      </c>
      <c r="M186" s="90"/>
      <c r="N186" s="21">
        <f t="shared" si="39"/>
        <v>89.969999999999985</v>
      </c>
      <c r="O186" s="92"/>
    </row>
    <row r="187" spans="1:15" s="13" customFormat="1" ht="12.75" x14ac:dyDescent="0.2">
      <c r="B187" s="8"/>
      <c r="F187" s="9" t="s">
        <v>46</v>
      </c>
      <c r="G187" s="9" t="s">
        <v>39</v>
      </c>
      <c r="H187" s="9" t="s">
        <v>4</v>
      </c>
      <c r="I187" s="45">
        <v>6.5</v>
      </c>
      <c r="J187" s="28">
        <v>1</v>
      </c>
      <c r="K187" s="73">
        <v>149.94999999999999</v>
      </c>
      <c r="L187" s="21">
        <f t="shared" si="38"/>
        <v>74.974999999999994</v>
      </c>
      <c r="M187" s="90"/>
      <c r="N187" s="21">
        <f t="shared" si="39"/>
        <v>89.969999999999985</v>
      </c>
      <c r="O187" s="92"/>
    </row>
    <row r="188" spans="1:15" s="13" customFormat="1" ht="12.75" x14ac:dyDescent="0.2">
      <c r="B188" s="8"/>
      <c r="F188" s="9" t="s">
        <v>46</v>
      </c>
      <c r="G188" s="9" t="s">
        <v>39</v>
      </c>
      <c r="H188" s="9" t="s">
        <v>4</v>
      </c>
      <c r="I188" s="45">
        <v>8.5</v>
      </c>
      <c r="J188" s="28">
        <v>3</v>
      </c>
      <c r="K188" s="73">
        <v>149.94999999999999</v>
      </c>
      <c r="L188" s="21">
        <f t="shared" si="38"/>
        <v>74.974999999999994</v>
      </c>
      <c r="M188" s="90"/>
      <c r="N188" s="21">
        <f t="shared" si="39"/>
        <v>89.969999999999985</v>
      </c>
      <c r="O188" s="92"/>
    </row>
    <row r="189" spans="1:15" s="13" customFormat="1" ht="12.75" x14ac:dyDescent="0.2">
      <c r="B189" s="8"/>
      <c r="F189" s="9" t="s">
        <v>46</v>
      </c>
      <c r="G189" s="9" t="s">
        <v>39</v>
      </c>
      <c r="H189" s="9" t="s">
        <v>4</v>
      </c>
      <c r="I189" s="45">
        <v>9</v>
      </c>
      <c r="J189" s="28">
        <v>4</v>
      </c>
      <c r="K189" s="73">
        <v>149.94999999999999</v>
      </c>
      <c r="L189" s="21">
        <f t="shared" si="38"/>
        <v>74.974999999999994</v>
      </c>
      <c r="M189" s="90"/>
      <c r="N189" s="21">
        <f t="shared" si="39"/>
        <v>89.969999999999985</v>
      </c>
      <c r="O189" s="92"/>
    </row>
    <row r="190" spans="1:15" s="13" customFormat="1" ht="12.75" x14ac:dyDescent="0.2">
      <c r="B190" s="8"/>
      <c r="F190" s="9" t="s">
        <v>46</v>
      </c>
      <c r="G190" s="9" t="s">
        <v>39</v>
      </c>
      <c r="H190" s="9" t="s">
        <v>4</v>
      </c>
      <c r="I190" s="45">
        <v>9.5</v>
      </c>
      <c r="J190" s="28">
        <v>2</v>
      </c>
      <c r="K190" s="73">
        <v>149.94999999999999</v>
      </c>
      <c r="L190" s="21">
        <f t="shared" si="38"/>
        <v>74.974999999999994</v>
      </c>
      <c r="M190" s="90"/>
      <c r="N190" s="21">
        <f t="shared" si="39"/>
        <v>89.969999999999985</v>
      </c>
      <c r="O190" s="92"/>
    </row>
    <row r="191" spans="1:15" s="13" customFormat="1" ht="12.75" x14ac:dyDescent="0.2">
      <c r="B191" s="8"/>
      <c r="F191" s="9" t="s">
        <v>46</v>
      </c>
      <c r="G191" s="9" t="s">
        <v>39</v>
      </c>
      <c r="H191" s="9" t="s">
        <v>4</v>
      </c>
      <c r="I191" s="45">
        <v>10</v>
      </c>
      <c r="J191" s="28">
        <v>5</v>
      </c>
      <c r="K191" s="73">
        <v>149.94999999999999</v>
      </c>
      <c r="L191" s="21">
        <f t="shared" si="38"/>
        <v>74.974999999999994</v>
      </c>
      <c r="M191" s="90"/>
      <c r="N191" s="21">
        <f t="shared" si="39"/>
        <v>89.969999999999985</v>
      </c>
      <c r="O191" s="92"/>
    </row>
    <row r="192" spans="1:15" s="13" customFormat="1" ht="12.75" x14ac:dyDescent="0.2">
      <c r="B192" s="8"/>
      <c r="F192" s="9" t="s">
        <v>46</v>
      </c>
      <c r="G192" s="9" t="s">
        <v>39</v>
      </c>
      <c r="H192" s="9" t="s">
        <v>4</v>
      </c>
      <c r="I192" s="45">
        <v>10.5</v>
      </c>
      <c r="J192" s="28">
        <v>3</v>
      </c>
      <c r="K192" s="73">
        <v>149.94999999999999</v>
      </c>
      <c r="L192" s="21">
        <f t="shared" si="38"/>
        <v>74.974999999999994</v>
      </c>
      <c r="M192" s="90"/>
      <c r="N192" s="21">
        <f t="shared" si="39"/>
        <v>89.969999999999985</v>
      </c>
      <c r="O192" s="92"/>
    </row>
    <row r="193" spans="1:15" s="13" customFormat="1" ht="12.75" x14ac:dyDescent="0.2">
      <c r="B193" s="8"/>
      <c r="F193" s="9" t="s">
        <v>46</v>
      </c>
      <c r="G193" s="9" t="s">
        <v>39</v>
      </c>
      <c r="H193" s="9" t="s">
        <v>4</v>
      </c>
      <c r="I193" s="45">
        <v>11</v>
      </c>
      <c r="J193" s="28">
        <v>2</v>
      </c>
      <c r="K193" s="73">
        <v>149.94999999999999</v>
      </c>
      <c r="L193" s="21">
        <f t="shared" si="38"/>
        <v>74.974999999999994</v>
      </c>
      <c r="M193" s="90"/>
      <c r="N193" s="21">
        <f t="shared" si="39"/>
        <v>89.969999999999985</v>
      </c>
      <c r="O193" s="92"/>
    </row>
    <row r="194" spans="1:15" s="13" customFormat="1" ht="13.5" thickBot="1" x14ac:dyDescent="0.25">
      <c r="A194" s="22"/>
      <c r="B194" s="10"/>
      <c r="C194" s="22"/>
      <c r="D194" s="22"/>
      <c r="E194" s="22"/>
      <c r="F194" s="25" t="s">
        <v>46</v>
      </c>
      <c r="G194" s="25" t="s">
        <v>39</v>
      </c>
      <c r="H194" s="25" t="s">
        <v>4</v>
      </c>
      <c r="I194" s="46">
        <v>11.5</v>
      </c>
      <c r="J194" s="29">
        <v>2</v>
      </c>
      <c r="K194" s="74">
        <v>149.94999999999999</v>
      </c>
      <c r="L194" s="26">
        <f t="shared" si="38"/>
        <v>74.974999999999994</v>
      </c>
      <c r="M194" s="91"/>
      <c r="N194" s="26">
        <f t="shared" si="39"/>
        <v>89.969999999999985</v>
      </c>
      <c r="O194" s="93"/>
    </row>
    <row r="195" spans="1:15" s="13" customFormat="1" ht="36.75" customHeight="1" x14ac:dyDescent="0.2">
      <c r="B195" s="63"/>
      <c r="F195" s="27" t="s">
        <v>76</v>
      </c>
      <c r="G195" s="15" t="s">
        <v>1</v>
      </c>
      <c r="H195" s="27" t="s">
        <v>6</v>
      </c>
      <c r="I195" s="47">
        <v>5.5</v>
      </c>
      <c r="J195" s="16">
        <v>1</v>
      </c>
      <c r="K195" s="75">
        <v>149.94999999999999</v>
      </c>
      <c r="L195" s="17">
        <f>K195*0.7</f>
        <v>104.96499999999999</v>
      </c>
      <c r="M195" s="96">
        <v>0.3</v>
      </c>
      <c r="N195" s="17">
        <f>K195*0.8</f>
        <v>119.96</v>
      </c>
      <c r="O195" s="97">
        <v>0.2</v>
      </c>
    </row>
    <row r="196" spans="1:15" s="13" customFormat="1" ht="12.75" x14ac:dyDescent="0.2">
      <c r="B196" s="63"/>
      <c r="F196" s="9" t="s">
        <v>76</v>
      </c>
      <c r="G196" s="9" t="s">
        <v>1</v>
      </c>
      <c r="H196" s="9" t="s">
        <v>6</v>
      </c>
      <c r="I196" s="45">
        <v>6</v>
      </c>
      <c r="J196" s="28">
        <v>1</v>
      </c>
      <c r="K196" s="73">
        <v>149.94999999999999</v>
      </c>
      <c r="L196" s="21">
        <f t="shared" ref="L196:L208" si="40">K196*0.7</f>
        <v>104.96499999999999</v>
      </c>
      <c r="M196" s="90"/>
      <c r="N196" s="21">
        <f t="shared" ref="N196:N208" si="41">K196*0.8</f>
        <v>119.96</v>
      </c>
      <c r="O196" s="92"/>
    </row>
    <row r="197" spans="1:15" s="13" customFormat="1" ht="12.75" x14ac:dyDescent="0.2">
      <c r="B197" s="63"/>
      <c r="F197" s="9" t="s">
        <v>76</v>
      </c>
      <c r="G197" s="9" t="s">
        <v>1</v>
      </c>
      <c r="H197" s="9" t="s">
        <v>6</v>
      </c>
      <c r="I197" s="45">
        <v>6.5</v>
      </c>
      <c r="J197" s="28">
        <v>2</v>
      </c>
      <c r="K197" s="73">
        <v>149.94999999999999</v>
      </c>
      <c r="L197" s="21">
        <f t="shared" si="40"/>
        <v>104.96499999999999</v>
      </c>
      <c r="M197" s="90"/>
      <c r="N197" s="21">
        <f t="shared" si="41"/>
        <v>119.96</v>
      </c>
      <c r="O197" s="92"/>
    </row>
    <row r="198" spans="1:15" s="13" customFormat="1" ht="12.75" x14ac:dyDescent="0.2">
      <c r="B198" s="63"/>
      <c r="F198" s="9" t="s">
        <v>76</v>
      </c>
      <c r="G198" s="20" t="s">
        <v>1</v>
      </c>
      <c r="H198" s="9" t="s">
        <v>6</v>
      </c>
      <c r="I198" s="45">
        <v>7</v>
      </c>
      <c r="J198" s="28">
        <v>2</v>
      </c>
      <c r="K198" s="73">
        <v>149.94999999999999</v>
      </c>
      <c r="L198" s="21">
        <f t="shared" si="40"/>
        <v>104.96499999999999</v>
      </c>
      <c r="M198" s="90"/>
      <c r="N198" s="21">
        <f t="shared" si="41"/>
        <v>119.96</v>
      </c>
      <c r="O198" s="92"/>
    </row>
    <row r="199" spans="1:15" s="13" customFormat="1" ht="12.75" x14ac:dyDescent="0.2">
      <c r="B199" s="63"/>
      <c r="F199" s="9" t="s">
        <v>76</v>
      </c>
      <c r="G199" s="9" t="s">
        <v>1</v>
      </c>
      <c r="H199" s="9" t="s">
        <v>6</v>
      </c>
      <c r="I199" s="45">
        <v>7.5</v>
      </c>
      <c r="J199" s="28">
        <v>2</v>
      </c>
      <c r="K199" s="73">
        <v>149.94999999999999</v>
      </c>
      <c r="L199" s="21">
        <f t="shared" si="40"/>
        <v>104.96499999999999</v>
      </c>
      <c r="M199" s="90"/>
      <c r="N199" s="21">
        <f t="shared" si="41"/>
        <v>119.96</v>
      </c>
      <c r="O199" s="92"/>
    </row>
    <row r="200" spans="1:15" s="13" customFormat="1" ht="12.75" x14ac:dyDescent="0.2">
      <c r="B200" s="63"/>
      <c r="F200" s="9" t="s">
        <v>76</v>
      </c>
      <c r="G200" s="9" t="s">
        <v>1</v>
      </c>
      <c r="H200" s="9" t="s">
        <v>6</v>
      </c>
      <c r="I200" s="45">
        <v>8</v>
      </c>
      <c r="J200" s="28">
        <v>2</v>
      </c>
      <c r="K200" s="73">
        <v>149.94999999999999</v>
      </c>
      <c r="L200" s="21">
        <f t="shared" si="40"/>
        <v>104.96499999999999</v>
      </c>
      <c r="M200" s="90"/>
      <c r="N200" s="21">
        <f t="shared" si="41"/>
        <v>119.96</v>
      </c>
      <c r="O200" s="92"/>
    </row>
    <row r="201" spans="1:15" s="13" customFormat="1" ht="12.75" x14ac:dyDescent="0.2">
      <c r="B201" s="63"/>
      <c r="F201" s="9" t="s">
        <v>76</v>
      </c>
      <c r="G201" s="20" t="s">
        <v>1</v>
      </c>
      <c r="H201" s="9" t="s">
        <v>6</v>
      </c>
      <c r="I201" s="45">
        <v>8.5</v>
      </c>
      <c r="J201" s="28">
        <v>2</v>
      </c>
      <c r="K201" s="73">
        <v>149.94999999999999</v>
      </c>
      <c r="L201" s="21">
        <f t="shared" si="40"/>
        <v>104.96499999999999</v>
      </c>
      <c r="M201" s="90"/>
      <c r="N201" s="21">
        <f t="shared" si="41"/>
        <v>119.96</v>
      </c>
      <c r="O201" s="92"/>
    </row>
    <row r="202" spans="1:15" s="13" customFormat="1" ht="12.75" x14ac:dyDescent="0.2">
      <c r="B202" s="63"/>
      <c r="F202" s="9" t="s">
        <v>76</v>
      </c>
      <c r="G202" s="9" t="s">
        <v>1</v>
      </c>
      <c r="H202" s="9" t="s">
        <v>6</v>
      </c>
      <c r="I202" s="45">
        <v>9</v>
      </c>
      <c r="J202" s="28">
        <v>2</v>
      </c>
      <c r="K202" s="73">
        <v>149.94999999999999</v>
      </c>
      <c r="L202" s="21">
        <f t="shared" si="40"/>
        <v>104.96499999999999</v>
      </c>
      <c r="M202" s="90"/>
      <c r="N202" s="21">
        <f t="shared" si="41"/>
        <v>119.96</v>
      </c>
      <c r="O202" s="92"/>
    </row>
    <row r="203" spans="1:15" s="13" customFormat="1" ht="12.75" x14ac:dyDescent="0.2">
      <c r="B203" s="63"/>
      <c r="F203" s="9" t="s">
        <v>76</v>
      </c>
      <c r="G203" s="9" t="s">
        <v>1</v>
      </c>
      <c r="H203" s="9" t="s">
        <v>6</v>
      </c>
      <c r="I203" s="45">
        <v>9.5</v>
      </c>
      <c r="J203" s="28">
        <v>1</v>
      </c>
      <c r="K203" s="73">
        <v>149.94999999999999</v>
      </c>
      <c r="L203" s="21">
        <f t="shared" si="40"/>
        <v>104.96499999999999</v>
      </c>
      <c r="M203" s="90"/>
      <c r="N203" s="21">
        <f t="shared" si="41"/>
        <v>119.96</v>
      </c>
      <c r="O203" s="92"/>
    </row>
    <row r="204" spans="1:15" s="13" customFormat="1" ht="12.75" x14ac:dyDescent="0.2">
      <c r="B204" s="63"/>
      <c r="F204" s="9" t="s">
        <v>76</v>
      </c>
      <c r="G204" s="20" t="s">
        <v>1</v>
      </c>
      <c r="H204" s="9" t="s">
        <v>6</v>
      </c>
      <c r="I204" s="45">
        <v>10</v>
      </c>
      <c r="J204" s="28">
        <v>1</v>
      </c>
      <c r="K204" s="73">
        <v>149.94999999999999</v>
      </c>
      <c r="L204" s="21">
        <f t="shared" si="40"/>
        <v>104.96499999999999</v>
      </c>
      <c r="M204" s="90"/>
      <c r="N204" s="21">
        <f t="shared" si="41"/>
        <v>119.96</v>
      </c>
      <c r="O204" s="92"/>
    </row>
    <row r="205" spans="1:15" s="13" customFormat="1" ht="12.75" x14ac:dyDescent="0.2">
      <c r="B205" s="63"/>
      <c r="F205" s="9" t="s">
        <v>76</v>
      </c>
      <c r="G205" s="9" t="s">
        <v>1</v>
      </c>
      <c r="H205" s="9" t="s">
        <v>6</v>
      </c>
      <c r="I205" s="45">
        <v>10.5</v>
      </c>
      <c r="J205" s="28">
        <v>1</v>
      </c>
      <c r="K205" s="73">
        <v>149.94999999999999</v>
      </c>
      <c r="L205" s="21">
        <f t="shared" si="40"/>
        <v>104.96499999999999</v>
      </c>
      <c r="M205" s="90"/>
      <c r="N205" s="21">
        <f t="shared" si="41"/>
        <v>119.96</v>
      </c>
      <c r="O205" s="92"/>
    </row>
    <row r="206" spans="1:15" s="13" customFormat="1" ht="12.75" x14ac:dyDescent="0.2">
      <c r="B206" s="63"/>
      <c r="F206" s="9" t="s">
        <v>76</v>
      </c>
      <c r="G206" s="9" t="s">
        <v>1</v>
      </c>
      <c r="H206" s="9" t="s">
        <v>6</v>
      </c>
      <c r="I206" s="45">
        <v>11</v>
      </c>
      <c r="J206" s="28">
        <v>1</v>
      </c>
      <c r="K206" s="73">
        <v>149.94999999999999</v>
      </c>
      <c r="L206" s="21">
        <f t="shared" si="40"/>
        <v>104.96499999999999</v>
      </c>
      <c r="M206" s="90"/>
      <c r="N206" s="21">
        <f t="shared" si="41"/>
        <v>119.96</v>
      </c>
      <c r="O206" s="92"/>
    </row>
    <row r="207" spans="1:15" s="13" customFormat="1" ht="12.75" x14ac:dyDescent="0.2">
      <c r="B207" s="63"/>
      <c r="F207" s="9" t="s">
        <v>76</v>
      </c>
      <c r="G207" s="20" t="s">
        <v>1</v>
      </c>
      <c r="H207" s="9" t="s">
        <v>6</v>
      </c>
      <c r="I207" s="45">
        <v>11.5</v>
      </c>
      <c r="J207" s="28">
        <v>1</v>
      </c>
      <c r="K207" s="73">
        <v>149.94999999999999</v>
      </c>
      <c r="L207" s="21">
        <f t="shared" si="40"/>
        <v>104.96499999999999</v>
      </c>
      <c r="M207" s="90"/>
      <c r="N207" s="21">
        <f t="shared" si="41"/>
        <v>119.96</v>
      </c>
      <c r="O207" s="92"/>
    </row>
    <row r="208" spans="1:15" s="13" customFormat="1" ht="13.5" thickBot="1" x14ac:dyDescent="0.25">
      <c r="A208" s="22"/>
      <c r="B208" s="64"/>
      <c r="C208" s="22"/>
      <c r="D208" s="22"/>
      <c r="E208" s="22"/>
      <c r="F208" s="25" t="s">
        <v>76</v>
      </c>
      <c r="G208" s="25" t="s">
        <v>1</v>
      </c>
      <c r="H208" s="25" t="s">
        <v>6</v>
      </c>
      <c r="I208" s="46">
        <v>12</v>
      </c>
      <c r="J208" s="29">
        <v>1</v>
      </c>
      <c r="K208" s="74">
        <v>149.94999999999999</v>
      </c>
      <c r="L208" s="26">
        <f t="shared" si="40"/>
        <v>104.96499999999999</v>
      </c>
      <c r="M208" s="91"/>
      <c r="N208" s="26">
        <f t="shared" si="41"/>
        <v>119.96</v>
      </c>
      <c r="O208" s="93"/>
    </row>
    <row r="209" spans="1:15" s="13" customFormat="1" ht="37.9" customHeight="1" x14ac:dyDescent="0.2">
      <c r="F209" s="14" t="s">
        <v>45</v>
      </c>
      <c r="G209" s="15" t="s">
        <v>1</v>
      </c>
      <c r="H209" s="27" t="s">
        <v>6</v>
      </c>
      <c r="I209" s="47">
        <v>5</v>
      </c>
      <c r="J209" s="16">
        <v>1</v>
      </c>
      <c r="K209" s="75">
        <v>139.94999999999999</v>
      </c>
      <c r="L209" s="17">
        <f>K209*0.65</f>
        <v>90.967500000000001</v>
      </c>
      <c r="M209" s="90">
        <v>0.35</v>
      </c>
      <c r="N209" s="17">
        <f>K209*0.75</f>
        <v>104.96249999999999</v>
      </c>
      <c r="O209" s="92">
        <v>0.25</v>
      </c>
    </row>
    <row r="210" spans="1:15" s="13" customFormat="1" ht="12.75" x14ac:dyDescent="0.2">
      <c r="B210" s="8"/>
      <c r="F210" s="9" t="s">
        <v>45</v>
      </c>
      <c r="G210" s="9" t="s">
        <v>1</v>
      </c>
      <c r="H210" s="9" t="s">
        <v>6</v>
      </c>
      <c r="I210" s="45">
        <v>5.5</v>
      </c>
      <c r="J210" s="28">
        <v>1</v>
      </c>
      <c r="K210" s="73">
        <v>139.94999999999999</v>
      </c>
      <c r="L210" s="21">
        <f t="shared" ref="L210:L223" si="42">K210*0.65</f>
        <v>90.967500000000001</v>
      </c>
      <c r="M210" s="90"/>
      <c r="N210" s="21">
        <f t="shared" ref="N210:N223" si="43">K210*0.75</f>
        <v>104.96249999999999</v>
      </c>
      <c r="O210" s="92"/>
    </row>
    <row r="211" spans="1:15" s="13" customFormat="1" ht="12.75" x14ac:dyDescent="0.2">
      <c r="B211" s="8"/>
      <c r="F211" s="9" t="s">
        <v>45</v>
      </c>
      <c r="G211" s="9" t="s">
        <v>1</v>
      </c>
      <c r="H211" s="9" t="s">
        <v>6</v>
      </c>
      <c r="I211" s="45">
        <v>6</v>
      </c>
      <c r="J211" s="28">
        <v>4</v>
      </c>
      <c r="K211" s="73">
        <v>139.94999999999999</v>
      </c>
      <c r="L211" s="21">
        <f t="shared" si="42"/>
        <v>90.967500000000001</v>
      </c>
      <c r="M211" s="90"/>
      <c r="N211" s="21">
        <f t="shared" si="43"/>
        <v>104.96249999999999</v>
      </c>
      <c r="O211" s="92"/>
    </row>
    <row r="212" spans="1:15" s="13" customFormat="1" ht="12.75" x14ac:dyDescent="0.2">
      <c r="B212" s="8"/>
      <c r="F212" s="9" t="s">
        <v>45</v>
      </c>
      <c r="G212" s="9" t="s">
        <v>1</v>
      </c>
      <c r="H212" s="9" t="s">
        <v>6</v>
      </c>
      <c r="I212" s="45">
        <v>6.5</v>
      </c>
      <c r="J212" s="28">
        <v>4</v>
      </c>
      <c r="K212" s="73">
        <v>139.94999999999999</v>
      </c>
      <c r="L212" s="21">
        <f t="shared" si="42"/>
        <v>90.967500000000001</v>
      </c>
      <c r="M212" s="90"/>
      <c r="N212" s="21">
        <f t="shared" si="43"/>
        <v>104.96249999999999</v>
      </c>
      <c r="O212" s="92"/>
    </row>
    <row r="213" spans="1:15" s="13" customFormat="1" ht="12.75" x14ac:dyDescent="0.2">
      <c r="B213" s="8"/>
      <c r="F213" s="9" t="s">
        <v>45</v>
      </c>
      <c r="G213" s="9" t="s">
        <v>1</v>
      </c>
      <c r="H213" s="9" t="s">
        <v>6</v>
      </c>
      <c r="I213" s="45">
        <v>7</v>
      </c>
      <c r="J213" s="28">
        <v>3</v>
      </c>
      <c r="K213" s="73">
        <v>139.94999999999999</v>
      </c>
      <c r="L213" s="21">
        <f t="shared" si="42"/>
        <v>90.967500000000001</v>
      </c>
      <c r="M213" s="90"/>
      <c r="N213" s="21">
        <f t="shared" si="43"/>
        <v>104.96249999999999</v>
      </c>
      <c r="O213" s="92"/>
    </row>
    <row r="214" spans="1:15" s="13" customFormat="1" ht="12.75" x14ac:dyDescent="0.2">
      <c r="B214" s="8"/>
      <c r="F214" s="9" t="s">
        <v>56</v>
      </c>
      <c r="G214" s="9" t="s">
        <v>1</v>
      </c>
      <c r="H214" s="9" t="s">
        <v>6</v>
      </c>
      <c r="I214" s="45">
        <v>7.5</v>
      </c>
      <c r="J214" s="28">
        <v>2</v>
      </c>
      <c r="K214" s="73">
        <v>139.94999999999999</v>
      </c>
      <c r="L214" s="21">
        <f t="shared" si="42"/>
        <v>90.967500000000001</v>
      </c>
      <c r="M214" s="90"/>
      <c r="N214" s="21">
        <f t="shared" si="43"/>
        <v>104.96249999999999</v>
      </c>
      <c r="O214" s="92"/>
    </row>
    <row r="215" spans="1:15" s="13" customFormat="1" ht="12.75" x14ac:dyDescent="0.2">
      <c r="B215" s="8"/>
      <c r="F215" s="9" t="s">
        <v>45</v>
      </c>
      <c r="G215" s="9" t="s">
        <v>1</v>
      </c>
      <c r="H215" s="9" t="s">
        <v>6</v>
      </c>
      <c r="I215" s="45">
        <v>8.5</v>
      </c>
      <c r="J215" s="28">
        <v>2</v>
      </c>
      <c r="K215" s="73">
        <v>139.94999999999999</v>
      </c>
      <c r="L215" s="21">
        <f t="shared" si="42"/>
        <v>90.967500000000001</v>
      </c>
      <c r="M215" s="90"/>
      <c r="N215" s="21">
        <f t="shared" si="43"/>
        <v>104.96249999999999</v>
      </c>
      <c r="O215" s="92"/>
    </row>
    <row r="216" spans="1:15" s="13" customFormat="1" ht="12.75" x14ac:dyDescent="0.2">
      <c r="B216" s="8"/>
      <c r="F216" s="9" t="s">
        <v>45</v>
      </c>
      <c r="G216" s="9" t="s">
        <v>1</v>
      </c>
      <c r="H216" s="9" t="s">
        <v>6</v>
      </c>
      <c r="I216" s="45">
        <v>9</v>
      </c>
      <c r="J216" s="28">
        <v>3</v>
      </c>
      <c r="K216" s="73">
        <v>139.94999999999999</v>
      </c>
      <c r="L216" s="21">
        <f t="shared" si="42"/>
        <v>90.967500000000001</v>
      </c>
      <c r="M216" s="90"/>
      <c r="N216" s="21">
        <f t="shared" si="43"/>
        <v>104.96249999999999</v>
      </c>
      <c r="O216" s="92"/>
    </row>
    <row r="217" spans="1:15" s="13" customFormat="1" ht="12.75" x14ac:dyDescent="0.2">
      <c r="B217" s="8"/>
      <c r="F217" s="9" t="s">
        <v>45</v>
      </c>
      <c r="G217" s="9" t="s">
        <v>1</v>
      </c>
      <c r="H217" s="9" t="s">
        <v>6</v>
      </c>
      <c r="I217" s="45">
        <v>9.5</v>
      </c>
      <c r="J217" s="28">
        <v>2</v>
      </c>
      <c r="K217" s="73">
        <v>139.94999999999999</v>
      </c>
      <c r="L217" s="21">
        <f t="shared" si="42"/>
        <v>90.967500000000001</v>
      </c>
      <c r="M217" s="90"/>
      <c r="N217" s="21">
        <f t="shared" si="43"/>
        <v>104.96249999999999</v>
      </c>
      <c r="O217" s="92"/>
    </row>
    <row r="218" spans="1:15" s="13" customFormat="1" ht="12.75" x14ac:dyDescent="0.2">
      <c r="B218" s="8"/>
      <c r="F218" s="9" t="s">
        <v>45</v>
      </c>
      <c r="G218" s="9" t="s">
        <v>1</v>
      </c>
      <c r="H218" s="9" t="s">
        <v>6</v>
      </c>
      <c r="I218" s="45">
        <v>10</v>
      </c>
      <c r="J218" s="28">
        <v>4</v>
      </c>
      <c r="K218" s="73">
        <v>139.94999999999999</v>
      </c>
      <c r="L218" s="21">
        <f t="shared" si="42"/>
        <v>90.967500000000001</v>
      </c>
      <c r="M218" s="90"/>
      <c r="N218" s="21">
        <f t="shared" si="43"/>
        <v>104.96249999999999</v>
      </c>
      <c r="O218" s="92"/>
    </row>
    <row r="219" spans="1:15" s="13" customFormat="1" ht="12.75" x14ac:dyDescent="0.2">
      <c r="B219" s="8"/>
      <c r="F219" s="9" t="s">
        <v>45</v>
      </c>
      <c r="G219" s="9" t="s">
        <v>1</v>
      </c>
      <c r="H219" s="9" t="s">
        <v>6</v>
      </c>
      <c r="I219" s="45">
        <v>10.5</v>
      </c>
      <c r="J219" s="28">
        <v>4</v>
      </c>
      <c r="K219" s="73">
        <v>139.94999999999999</v>
      </c>
      <c r="L219" s="21">
        <f t="shared" si="42"/>
        <v>90.967500000000001</v>
      </c>
      <c r="M219" s="90"/>
      <c r="N219" s="21">
        <f t="shared" si="43"/>
        <v>104.96249999999999</v>
      </c>
      <c r="O219" s="92"/>
    </row>
    <row r="220" spans="1:15" s="13" customFormat="1" ht="12.75" x14ac:dyDescent="0.2">
      <c r="B220" s="8"/>
      <c r="F220" s="9" t="s">
        <v>45</v>
      </c>
      <c r="G220" s="9" t="s">
        <v>1</v>
      </c>
      <c r="H220" s="9" t="s">
        <v>6</v>
      </c>
      <c r="I220" s="45">
        <v>11</v>
      </c>
      <c r="J220" s="28">
        <v>2</v>
      </c>
      <c r="K220" s="73">
        <v>139.94999999999999</v>
      </c>
      <c r="L220" s="21">
        <f t="shared" si="42"/>
        <v>90.967500000000001</v>
      </c>
      <c r="M220" s="90"/>
      <c r="N220" s="21">
        <f t="shared" si="43"/>
        <v>104.96249999999999</v>
      </c>
      <c r="O220" s="92"/>
    </row>
    <row r="221" spans="1:15" s="13" customFormat="1" ht="12.75" x14ac:dyDescent="0.2">
      <c r="B221" s="8"/>
      <c r="F221" s="9" t="s">
        <v>45</v>
      </c>
      <c r="G221" s="9" t="s">
        <v>1</v>
      </c>
      <c r="H221" s="9" t="s">
        <v>6</v>
      </c>
      <c r="I221" s="45">
        <v>11.5</v>
      </c>
      <c r="J221" s="28">
        <v>4</v>
      </c>
      <c r="K221" s="73">
        <v>139.94999999999999</v>
      </c>
      <c r="L221" s="21">
        <f t="shared" si="42"/>
        <v>90.967500000000001</v>
      </c>
      <c r="M221" s="90"/>
      <c r="N221" s="21">
        <f t="shared" si="43"/>
        <v>104.96249999999999</v>
      </c>
      <c r="O221" s="92"/>
    </row>
    <row r="222" spans="1:15" s="13" customFormat="1" ht="12.75" x14ac:dyDescent="0.2">
      <c r="B222" s="8"/>
      <c r="F222" s="9" t="s">
        <v>45</v>
      </c>
      <c r="G222" s="9" t="s">
        <v>1</v>
      </c>
      <c r="H222" s="9" t="s">
        <v>6</v>
      </c>
      <c r="I222" s="45">
        <v>12</v>
      </c>
      <c r="J222" s="28">
        <v>1</v>
      </c>
      <c r="K222" s="73">
        <v>139.94999999999999</v>
      </c>
      <c r="L222" s="21">
        <f t="shared" si="42"/>
        <v>90.967500000000001</v>
      </c>
      <c r="M222" s="90"/>
      <c r="N222" s="21">
        <f t="shared" si="43"/>
        <v>104.96249999999999</v>
      </c>
      <c r="O222" s="92"/>
    </row>
    <row r="223" spans="1:15" s="13" customFormat="1" ht="13.5" thickBot="1" x14ac:dyDescent="0.25">
      <c r="A223" s="22"/>
      <c r="B223" s="10"/>
      <c r="C223" s="22"/>
      <c r="D223" s="22"/>
      <c r="E223" s="22"/>
      <c r="F223" s="25" t="s">
        <v>45</v>
      </c>
      <c r="G223" s="25" t="s">
        <v>1</v>
      </c>
      <c r="H223" s="25" t="s">
        <v>6</v>
      </c>
      <c r="I223" s="46">
        <v>12.5</v>
      </c>
      <c r="J223" s="29">
        <v>2</v>
      </c>
      <c r="K223" s="74">
        <v>139.94999999999999</v>
      </c>
      <c r="L223" s="66">
        <f t="shared" si="42"/>
        <v>90.967500000000001</v>
      </c>
      <c r="M223" s="91"/>
      <c r="N223" s="66">
        <f t="shared" si="43"/>
        <v>104.96249999999999</v>
      </c>
      <c r="O223" s="93"/>
    </row>
    <row r="224" spans="1:15" s="13" customFormat="1" ht="32.25" customHeight="1" x14ac:dyDescent="0.2">
      <c r="B224" s="8"/>
      <c r="F224" s="9" t="s">
        <v>44</v>
      </c>
      <c r="G224" s="9" t="s">
        <v>1</v>
      </c>
      <c r="H224" s="9" t="s">
        <v>6</v>
      </c>
      <c r="I224" s="45">
        <v>5.5</v>
      </c>
      <c r="J224" s="28">
        <v>3</v>
      </c>
      <c r="K224" s="73">
        <v>149.94999999999999</v>
      </c>
      <c r="L224" s="18">
        <f>K224*0.5</f>
        <v>74.974999999999994</v>
      </c>
      <c r="M224" s="90">
        <v>0.5</v>
      </c>
      <c r="N224" s="18">
        <f>K224*0.5</f>
        <v>74.974999999999994</v>
      </c>
      <c r="O224" s="92">
        <v>0.5</v>
      </c>
    </row>
    <row r="225" spans="1:15" s="13" customFormat="1" ht="12.75" x14ac:dyDescent="0.2">
      <c r="B225" s="8"/>
      <c r="F225" s="9" t="s">
        <v>44</v>
      </c>
      <c r="G225" s="9" t="s">
        <v>1</v>
      </c>
      <c r="H225" s="9" t="s">
        <v>6</v>
      </c>
      <c r="I225" s="45">
        <v>6</v>
      </c>
      <c r="J225" s="28">
        <v>2</v>
      </c>
      <c r="K225" s="73">
        <v>149.94999999999999</v>
      </c>
      <c r="L225" s="21">
        <f t="shared" ref="L225:L235" si="44">K225*0.5</f>
        <v>74.974999999999994</v>
      </c>
      <c r="M225" s="90"/>
      <c r="N225" s="21">
        <f t="shared" ref="N225:N235" si="45">K225*0.5</f>
        <v>74.974999999999994</v>
      </c>
      <c r="O225" s="92"/>
    </row>
    <row r="226" spans="1:15" s="13" customFormat="1" ht="12.75" x14ac:dyDescent="0.2">
      <c r="B226" s="8"/>
      <c r="F226" s="9" t="s">
        <v>44</v>
      </c>
      <c r="G226" s="9" t="s">
        <v>1</v>
      </c>
      <c r="H226" s="9" t="s">
        <v>6</v>
      </c>
      <c r="I226" s="45">
        <v>6.5</v>
      </c>
      <c r="J226" s="28">
        <v>2</v>
      </c>
      <c r="K226" s="73">
        <v>149.94999999999999</v>
      </c>
      <c r="L226" s="21">
        <f t="shared" si="44"/>
        <v>74.974999999999994</v>
      </c>
      <c r="M226" s="90"/>
      <c r="N226" s="21">
        <f t="shared" si="45"/>
        <v>74.974999999999994</v>
      </c>
      <c r="O226" s="92"/>
    </row>
    <row r="227" spans="1:15" s="13" customFormat="1" ht="12.75" x14ac:dyDescent="0.2">
      <c r="B227" s="8"/>
      <c r="F227" s="9" t="s">
        <v>44</v>
      </c>
      <c r="G227" s="9" t="s">
        <v>1</v>
      </c>
      <c r="H227" s="9" t="s">
        <v>6</v>
      </c>
      <c r="I227" s="45">
        <v>7</v>
      </c>
      <c r="J227" s="28">
        <v>5</v>
      </c>
      <c r="K227" s="73">
        <v>149.94999999999999</v>
      </c>
      <c r="L227" s="21">
        <f t="shared" si="44"/>
        <v>74.974999999999994</v>
      </c>
      <c r="M227" s="90"/>
      <c r="N227" s="21">
        <f t="shared" si="45"/>
        <v>74.974999999999994</v>
      </c>
      <c r="O227" s="92"/>
    </row>
    <row r="228" spans="1:15" s="13" customFormat="1" ht="12.75" x14ac:dyDescent="0.2">
      <c r="B228" s="8"/>
      <c r="F228" s="9" t="s">
        <v>44</v>
      </c>
      <c r="G228" s="9" t="s">
        <v>1</v>
      </c>
      <c r="H228" s="9" t="s">
        <v>6</v>
      </c>
      <c r="I228" s="45">
        <v>7.5</v>
      </c>
      <c r="J228" s="28">
        <v>3</v>
      </c>
      <c r="K228" s="73">
        <v>149.94999999999999</v>
      </c>
      <c r="L228" s="21">
        <f t="shared" si="44"/>
        <v>74.974999999999994</v>
      </c>
      <c r="M228" s="90"/>
      <c r="N228" s="21">
        <f t="shared" si="45"/>
        <v>74.974999999999994</v>
      </c>
      <c r="O228" s="92"/>
    </row>
    <row r="229" spans="1:15" s="13" customFormat="1" ht="12.75" x14ac:dyDescent="0.2">
      <c r="B229" s="8"/>
      <c r="F229" s="9" t="s">
        <v>44</v>
      </c>
      <c r="G229" s="9" t="s">
        <v>1</v>
      </c>
      <c r="H229" s="9" t="s">
        <v>6</v>
      </c>
      <c r="I229" s="45">
        <v>8</v>
      </c>
      <c r="J229" s="28">
        <v>2</v>
      </c>
      <c r="K229" s="73">
        <v>149.94999999999999</v>
      </c>
      <c r="L229" s="21">
        <f t="shared" si="44"/>
        <v>74.974999999999994</v>
      </c>
      <c r="M229" s="90"/>
      <c r="N229" s="21">
        <f t="shared" si="45"/>
        <v>74.974999999999994</v>
      </c>
      <c r="O229" s="92"/>
    </row>
    <row r="230" spans="1:15" s="13" customFormat="1" ht="12.75" x14ac:dyDescent="0.2">
      <c r="B230" s="8"/>
      <c r="F230" s="9" t="s">
        <v>44</v>
      </c>
      <c r="G230" s="9" t="s">
        <v>1</v>
      </c>
      <c r="H230" s="9" t="s">
        <v>6</v>
      </c>
      <c r="I230" s="45">
        <v>9</v>
      </c>
      <c r="J230" s="28">
        <v>4</v>
      </c>
      <c r="K230" s="73">
        <v>149.94999999999999</v>
      </c>
      <c r="L230" s="21">
        <f t="shared" si="44"/>
        <v>74.974999999999994</v>
      </c>
      <c r="M230" s="90"/>
      <c r="N230" s="21">
        <f t="shared" si="45"/>
        <v>74.974999999999994</v>
      </c>
      <c r="O230" s="92"/>
    </row>
    <row r="231" spans="1:15" s="13" customFormat="1" ht="12.75" x14ac:dyDescent="0.2">
      <c r="B231" s="8"/>
      <c r="F231" s="9" t="s">
        <v>44</v>
      </c>
      <c r="G231" s="9" t="s">
        <v>1</v>
      </c>
      <c r="H231" s="9" t="s">
        <v>6</v>
      </c>
      <c r="I231" s="45">
        <v>9.5</v>
      </c>
      <c r="J231" s="28">
        <v>2</v>
      </c>
      <c r="K231" s="73">
        <v>149.94999999999999</v>
      </c>
      <c r="L231" s="21">
        <f t="shared" si="44"/>
        <v>74.974999999999994</v>
      </c>
      <c r="M231" s="90"/>
      <c r="N231" s="21">
        <f t="shared" si="45"/>
        <v>74.974999999999994</v>
      </c>
      <c r="O231" s="92"/>
    </row>
    <row r="232" spans="1:15" s="13" customFormat="1" ht="12.75" x14ac:dyDescent="0.2">
      <c r="B232" s="8"/>
      <c r="F232" s="9" t="s">
        <v>44</v>
      </c>
      <c r="G232" s="9" t="s">
        <v>1</v>
      </c>
      <c r="H232" s="9" t="s">
        <v>6</v>
      </c>
      <c r="I232" s="45">
        <v>10</v>
      </c>
      <c r="J232" s="28">
        <v>5</v>
      </c>
      <c r="K232" s="73">
        <v>149.94999999999999</v>
      </c>
      <c r="L232" s="21">
        <f t="shared" si="44"/>
        <v>74.974999999999994</v>
      </c>
      <c r="M232" s="90"/>
      <c r="N232" s="21">
        <f t="shared" si="45"/>
        <v>74.974999999999994</v>
      </c>
      <c r="O232" s="92"/>
    </row>
    <row r="233" spans="1:15" s="13" customFormat="1" ht="12.75" x14ac:dyDescent="0.2">
      <c r="B233" s="8"/>
      <c r="F233" s="9" t="s">
        <v>44</v>
      </c>
      <c r="G233" s="9" t="s">
        <v>1</v>
      </c>
      <c r="H233" s="9" t="s">
        <v>6</v>
      </c>
      <c r="I233" s="45">
        <v>10.5</v>
      </c>
      <c r="J233" s="28">
        <v>4</v>
      </c>
      <c r="K233" s="73">
        <v>149.94999999999999</v>
      </c>
      <c r="L233" s="21">
        <f t="shared" si="44"/>
        <v>74.974999999999994</v>
      </c>
      <c r="M233" s="90"/>
      <c r="N233" s="21">
        <f t="shared" si="45"/>
        <v>74.974999999999994</v>
      </c>
      <c r="O233" s="92"/>
    </row>
    <row r="234" spans="1:15" s="13" customFormat="1" ht="12.75" x14ac:dyDescent="0.2">
      <c r="B234" s="8"/>
      <c r="F234" s="9" t="s">
        <v>44</v>
      </c>
      <c r="G234" s="9" t="s">
        <v>1</v>
      </c>
      <c r="H234" s="9" t="s">
        <v>6</v>
      </c>
      <c r="I234" s="45">
        <v>11</v>
      </c>
      <c r="J234" s="28">
        <v>2</v>
      </c>
      <c r="K234" s="73">
        <v>149.94999999999999</v>
      </c>
      <c r="L234" s="21">
        <f t="shared" si="44"/>
        <v>74.974999999999994</v>
      </c>
      <c r="M234" s="90"/>
      <c r="N234" s="21">
        <f t="shared" si="45"/>
        <v>74.974999999999994</v>
      </c>
      <c r="O234" s="92"/>
    </row>
    <row r="235" spans="1:15" s="13" customFormat="1" ht="13.5" thickBot="1" x14ac:dyDescent="0.25">
      <c r="A235" s="22"/>
      <c r="B235" s="10"/>
      <c r="C235" s="22"/>
      <c r="D235" s="22"/>
      <c r="E235" s="22"/>
      <c r="F235" s="25" t="s">
        <v>44</v>
      </c>
      <c r="G235" s="25" t="s">
        <v>1</v>
      </c>
      <c r="H235" s="25" t="s">
        <v>6</v>
      </c>
      <c r="I235" s="46">
        <v>12.5</v>
      </c>
      <c r="J235" s="29">
        <v>3</v>
      </c>
      <c r="K235" s="74">
        <v>149.94999999999999</v>
      </c>
      <c r="L235" s="66">
        <f t="shared" si="44"/>
        <v>74.974999999999994</v>
      </c>
      <c r="M235" s="91"/>
      <c r="N235" s="26">
        <f t="shared" si="45"/>
        <v>74.974999999999994</v>
      </c>
      <c r="O235" s="93"/>
    </row>
    <row r="236" spans="1:15" s="13" customFormat="1" ht="42.75" customHeight="1" x14ac:dyDescent="0.2">
      <c r="B236" s="13" t="s">
        <v>26</v>
      </c>
      <c r="C236" s="13" t="str">
        <f>MID(F236,1,6)</f>
        <v>806561</v>
      </c>
      <c r="D236" s="13" t="str">
        <f>MID(F236,8,13)</f>
        <v>002</v>
      </c>
      <c r="E236" s="13" t="str">
        <f>CONCATENATE(D236,"/",I236)</f>
        <v>002/6</v>
      </c>
      <c r="F236" s="52" t="s">
        <v>24</v>
      </c>
      <c r="G236" s="42" t="s">
        <v>1</v>
      </c>
      <c r="H236" s="53" t="s">
        <v>6</v>
      </c>
      <c r="I236" s="54">
        <v>6</v>
      </c>
      <c r="J236" s="59">
        <v>3</v>
      </c>
      <c r="K236" s="72">
        <v>139.94999999999999</v>
      </c>
      <c r="L236" s="18">
        <v>55</v>
      </c>
      <c r="M236" s="108" t="s">
        <v>80</v>
      </c>
      <c r="N236" s="65">
        <v>55</v>
      </c>
      <c r="O236" s="121" t="s">
        <v>80</v>
      </c>
    </row>
    <row r="237" spans="1:15" s="13" customFormat="1" ht="17.25" customHeight="1" thickBot="1" x14ac:dyDescent="0.25">
      <c r="F237" s="70" t="s">
        <v>24</v>
      </c>
      <c r="G237" s="83" t="s">
        <v>1</v>
      </c>
      <c r="H237" s="62" t="s">
        <v>6</v>
      </c>
      <c r="I237" s="84">
        <v>10.5</v>
      </c>
      <c r="J237" s="85">
        <v>2</v>
      </c>
      <c r="K237" s="86">
        <v>139.94999999999999</v>
      </c>
      <c r="L237" s="65">
        <v>55</v>
      </c>
      <c r="M237" s="110"/>
      <c r="N237" s="135">
        <v>55</v>
      </c>
      <c r="O237" s="123"/>
    </row>
    <row r="238" spans="1:15" s="13" customFormat="1" ht="37.9" customHeight="1" x14ac:dyDescent="0.25">
      <c r="A238" s="69"/>
      <c r="B238" s="32"/>
      <c r="C238" s="32"/>
      <c r="D238" s="32"/>
      <c r="E238" s="32"/>
      <c r="F238" s="52" t="s">
        <v>70</v>
      </c>
      <c r="G238" s="42" t="s">
        <v>68</v>
      </c>
      <c r="H238" s="53" t="s">
        <v>69</v>
      </c>
      <c r="I238" s="54">
        <v>6.5</v>
      </c>
      <c r="J238" s="59">
        <v>2</v>
      </c>
      <c r="K238" s="72">
        <v>179.95</v>
      </c>
      <c r="L238" s="18">
        <f>K238*0.7</f>
        <v>125.96499999999999</v>
      </c>
      <c r="M238" s="96">
        <v>0.3</v>
      </c>
      <c r="N238" s="87">
        <f>K238*0.8</f>
        <v>143.96</v>
      </c>
      <c r="O238" s="97">
        <v>0.2</v>
      </c>
    </row>
    <row r="239" spans="1:15" s="13" customFormat="1" ht="12.75" x14ac:dyDescent="0.2">
      <c r="A239" s="56"/>
      <c r="B239" s="63"/>
      <c r="F239" s="9" t="s">
        <v>70</v>
      </c>
      <c r="G239" s="9" t="s">
        <v>68</v>
      </c>
      <c r="H239" s="9" t="s">
        <v>69</v>
      </c>
      <c r="I239" s="45">
        <v>7</v>
      </c>
      <c r="J239" s="28">
        <v>3</v>
      </c>
      <c r="K239" s="73">
        <v>179.95</v>
      </c>
      <c r="L239" s="21">
        <f t="shared" ref="L239:L251" si="46">K239*0.7</f>
        <v>125.96499999999999</v>
      </c>
      <c r="M239" s="90"/>
      <c r="N239" s="88">
        <f t="shared" ref="N239:N251" si="47">K239*0.8</f>
        <v>143.96</v>
      </c>
      <c r="O239" s="92"/>
    </row>
    <row r="240" spans="1:15" s="13" customFormat="1" ht="12.75" x14ac:dyDescent="0.2">
      <c r="A240" s="56"/>
      <c r="B240" s="63"/>
      <c r="F240" s="9" t="s">
        <v>70</v>
      </c>
      <c r="G240" s="9" t="s">
        <v>68</v>
      </c>
      <c r="H240" s="9" t="s">
        <v>69</v>
      </c>
      <c r="I240" s="45">
        <v>7.5</v>
      </c>
      <c r="J240" s="28">
        <v>2</v>
      </c>
      <c r="K240" s="73">
        <v>179.95</v>
      </c>
      <c r="L240" s="21">
        <f t="shared" si="46"/>
        <v>125.96499999999999</v>
      </c>
      <c r="M240" s="90"/>
      <c r="N240" s="88">
        <f t="shared" si="47"/>
        <v>143.96</v>
      </c>
      <c r="O240" s="92"/>
    </row>
    <row r="241" spans="1:15" s="13" customFormat="1" ht="12.75" x14ac:dyDescent="0.2">
      <c r="A241" s="56"/>
      <c r="B241" s="63"/>
      <c r="F241" s="14" t="s">
        <v>70</v>
      </c>
      <c r="G241" s="15" t="s">
        <v>68</v>
      </c>
      <c r="H241" s="27" t="s">
        <v>69</v>
      </c>
      <c r="I241" s="45">
        <v>8</v>
      </c>
      <c r="J241" s="28">
        <v>2</v>
      </c>
      <c r="K241" s="75">
        <v>179.95</v>
      </c>
      <c r="L241" s="21">
        <f t="shared" si="46"/>
        <v>125.96499999999999</v>
      </c>
      <c r="M241" s="90"/>
      <c r="N241" s="88">
        <f t="shared" si="47"/>
        <v>143.96</v>
      </c>
      <c r="O241" s="92"/>
    </row>
    <row r="242" spans="1:15" s="13" customFormat="1" ht="12.75" x14ac:dyDescent="0.2">
      <c r="A242" s="56"/>
      <c r="B242" s="63"/>
      <c r="F242" s="9" t="s">
        <v>70</v>
      </c>
      <c r="G242" s="9" t="s">
        <v>68</v>
      </c>
      <c r="H242" s="9" t="s">
        <v>69</v>
      </c>
      <c r="I242" s="45">
        <v>8.5</v>
      </c>
      <c r="J242" s="28">
        <v>3</v>
      </c>
      <c r="K242" s="73">
        <v>179.95</v>
      </c>
      <c r="L242" s="21">
        <f t="shared" si="46"/>
        <v>125.96499999999999</v>
      </c>
      <c r="M242" s="90"/>
      <c r="N242" s="88">
        <f t="shared" si="47"/>
        <v>143.96</v>
      </c>
      <c r="O242" s="92"/>
    </row>
    <row r="243" spans="1:15" s="13" customFormat="1" ht="12.75" x14ac:dyDescent="0.2">
      <c r="A243" s="56"/>
      <c r="B243" s="63"/>
      <c r="F243" s="9" t="s">
        <v>70</v>
      </c>
      <c r="G243" s="9" t="s">
        <v>68</v>
      </c>
      <c r="H243" s="9" t="s">
        <v>69</v>
      </c>
      <c r="I243" s="45">
        <v>9</v>
      </c>
      <c r="J243" s="28">
        <v>3</v>
      </c>
      <c r="K243" s="73">
        <v>179.95</v>
      </c>
      <c r="L243" s="21">
        <f t="shared" si="46"/>
        <v>125.96499999999999</v>
      </c>
      <c r="M243" s="90"/>
      <c r="N243" s="88">
        <f t="shared" si="47"/>
        <v>143.96</v>
      </c>
      <c r="O243" s="92"/>
    </row>
    <row r="244" spans="1:15" s="13" customFormat="1" ht="12.75" x14ac:dyDescent="0.2">
      <c r="A244" s="56"/>
      <c r="B244" s="63"/>
      <c r="F244" s="14" t="s">
        <v>70</v>
      </c>
      <c r="G244" s="15" t="s">
        <v>68</v>
      </c>
      <c r="H244" s="27" t="s">
        <v>69</v>
      </c>
      <c r="I244" s="45">
        <v>9.5</v>
      </c>
      <c r="J244" s="28">
        <v>2</v>
      </c>
      <c r="K244" s="75">
        <v>179.95</v>
      </c>
      <c r="L244" s="21">
        <f t="shared" si="46"/>
        <v>125.96499999999999</v>
      </c>
      <c r="M244" s="90"/>
      <c r="N244" s="88">
        <f t="shared" si="47"/>
        <v>143.96</v>
      </c>
      <c r="O244" s="92"/>
    </row>
    <row r="245" spans="1:15" s="13" customFormat="1" ht="12.75" x14ac:dyDescent="0.2">
      <c r="A245" s="56"/>
      <c r="B245" s="63"/>
      <c r="F245" s="9" t="s">
        <v>70</v>
      </c>
      <c r="G245" s="9" t="s">
        <v>68</v>
      </c>
      <c r="H245" s="9" t="s">
        <v>69</v>
      </c>
      <c r="I245" s="45">
        <v>10</v>
      </c>
      <c r="J245" s="28">
        <v>2</v>
      </c>
      <c r="K245" s="73">
        <v>179.95</v>
      </c>
      <c r="L245" s="21">
        <f t="shared" si="46"/>
        <v>125.96499999999999</v>
      </c>
      <c r="M245" s="90"/>
      <c r="N245" s="88">
        <f t="shared" si="47"/>
        <v>143.96</v>
      </c>
      <c r="O245" s="92"/>
    </row>
    <row r="246" spans="1:15" s="13" customFormat="1" ht="12.75" x14ac:dyDescent="0.2">
      <c r="A246" s="56"/>
      <c r="B246" s="63"/>
      <c r="F246" s="9" t="s">
        <v>70</v>
      </c>
      <c r="G246" s="9" t="s">
        <v>68</v>
      </c>
      <c r="H246" s="9" t="s">
        <v>69</v>
      </c>
      <c r="I246" s="45">
        <v>10.5</v>
      </c>
      <c r="J246" s="28">
        <v>2</v>
      </c>
      <c r="K246" s="73">
        <v>179.95</v>
      </c>
      <c r="L246" s="21">
        <f t="shared" si="46"/>
        <v>125.96499999999999</v>
      </c>
      <c r="M246" s="90"/>
      <c r="N246" s="88">
        <f t="shared" si="47"/>
        <v>143.96</v>
      </c>
      <c r="O246" s="92"/>
    </row>
    <row r="247" spans="1:15" s="13" customFormat="1" ht="12.75" x14ac:dyDescent="0.2">
      <c r="A247" s="56"/>
      <c r="B247" s="63"/>
      <c r="F247" s="14" t="s">
        <v>70</v>
      </c>
      <c r="G247" s="15" t="s">
        <v>68</v>
      </c>
      <c r="H247" s="27" t="s">
        <v>69</v>
      </c>
      <c r="I247" s="45">
        <v>11</v>
      </c>
      <c r="J247" s="28">
        <v>2</v>
      </c>
      <c r="K247" s="75">
        <v>179.95</v>
      </c>
      <c r="L247" s="21">
        <f t="shared" si="46"/>
        <v>125.96499999999999</v>
      </c>
      <c r="M247" s="90"/>
      <c r="N247" s="88">
        <f t="shared" si="47"/>
        <v>143.96</v>
      </c>
      <c r="O247" s="92"/>
    </row>
    <row r="248" spans="1:15" s="13" customFormat="1" ht="12.75" x14ac:dyDescent="0.2">
      <c r="A248" s="56"/>
      <c r="B248" s="63"/>
      <c r="F248" s="9" t="s">
        <v>70</v>
      </c>
      <c r="G248" s="9" t="s">
        <v>68</v>
      </c>
      <c r="H248" s="9" t="s">
        <v>69</v>
      </c>
      <c r="I248" s="45">
        <v>11.5</v>
      </c>
      <c r="J248" s="28">
        <v>3</v>
      </c>
      <c r="K248" s="73">
        <v>179.95</v>
      </c>
      <c r="L248" s="21">
        <f t="shared" si="46"/>
        <v>125.96499999999999</v>
      </c>
      <c r="M248" s="90"/>
      <c r="N248" s="88">
        <f t="shared" si="47"/>
        <v>143.96</v>
      </c>
      <c r="O248" s="92"/>
    </row>
    <row r="249" spans="1:15" s="13" customFormat="1" ht="12.75" x14ac:dyDescent="0.2">
      <c r="A249" s="56"/>
      <c r="B249" s="63"/>
      <c r="F249" s="9" t="s">
        <v>70</v>
      </c>
      <c r="G249" s="9" t="s">
        <v>68</v>
      </c>
      <c r="H249" s="9" t="s">
        <v>69</v>
      </c>
      <c r="I249" s="45">
        <v>12</v>
      </c>
      <c r="J249" s="28">
        <v>2</v>
      </c>
      <c r="K249" s="73">
        <v>179.95</v>
      </c>
      <c r="L249" s="21">
        <f t="shared" si="46"/>
        <v>125.96499999999999</v>
      </c>
      <c r="M249" s="90"/>
      <c r="N249" s="88">
        <f t="shared" si="47"/>
        <v>143.96</v>
      </c>
      <c r="O249" s="92"/>
    </row>
    <row r="250" spans="1:15" s="13" customFormat="1" ht="12.75" x14ac:dyDescent="0.2">
      <c r="A250" s="56"/>
      <c r="B250" s="63"/>
      <c r="F250" s="14" t="s">
        <v>70</v>
      </c>
      <c r="G250" s="15" t="s">
        <v>68</v>
      </c>
      <c r="H250" s="27" t="s">
        <v>69</v>
      </c>
      <c r="I250" s="45">
        <v>12.5</v>
      </c>
      <c r="J250" s="28">
        <v>1</v>
      </c>
      <c r="K250" s="75">
        <v>179.95</v>
      </c>
      <c r="L250" s="21">
        <f t="shared" si="46"/>
        <v>125.96499999999999</v>
      </c>
      <c r="M250" s="90"/>
      <c r="N250" s="88">
        <f t="shared" si="47"/>
        <v>143.96</v>
      </c>
      <c r="O250" s="92"/>
    </row>
    <row r="251" spans="1:15" s="13" customFormat="1" ht="13.5" thickBot="1" x14ac:dyDescent="0.25">
      <c r="A251" s="57"/>
      <c r="B251" s="64"/>
      <c r="C251" s="22"/>
      <c r="D251" s="22"/>
      <c r="E251" s="22"/>
      <c r="F251" s="25" t="s">
        <v>70</v>
      </c>
      <c r="G251" s="25" t="s">
        <v>68</v>
      </c>
      <c r="H251" s="25" t="s">
        <v>69</v>
      </c>
      <c r="I251" s="46">
        <v>13</v>
      </c>
      <c r="J251" s="29">
        <v>1</v>
      </c>
      <c r="K251" s="74">
        <v>179.95</v>
      </c>
      <c r="L251" s="26">
        <f t="shared" si="46"/>
        <v>125.96499999999999</v>
      </c>
      <c r="M251" s="91"/>
      <c r="N251" s="89">
        <f t="shared" si="47"/>
        <v>143.96</v>
      </c>
      <c r="O251" s="93"/>
    </row>
    <row r="252" spans="1:15" s="13" customFormat="1" ht="37.9" customHeight="1" x14ac:dyDescent="0.25">
      <c r="A252"/>
      <c r="F252" s="14" t="s">
        <v>67</v>
      </c>
      <c r="G252" s="15" t="s">
        <v>68</v>
      </c>
      <c r="H252" s="27" t="s">
        <v>69</v>
      </c>
      <c r="I252" s="47">
        <v>6</v>
      </c>
      <c r="J252" s="16">
        <v>2</v>
      </c>
      <c r="K252" s="75">
        <v>179.95</v>
      </c>
      <c r="L252" s="17">
        <f>K252*0.7</f>
        <v>125.96499999999999</v>
      </c>
      <c r="M252" s="90">
        <v>0.3</v>
      </c>
      <c r="N252" s="17">
        <f>K252*0.8</f>
        <v>143.96</v>
      </c>
      <c r="O252" s="92">
        <v>0.2</v>
      </c>
    </row>
    <row r="253" spans="1:15" s="13" customFormat="1" ht="12.75" x14ac:dyDescent="0.2">
      <c r="B253" s="63"/>
      <c r="F253" s="9" t="s">
        <v>67</v>
      </c>
      <c r="G253" s="9" t="s">
        <v>68</v>
      </c>
      <c r="H253" s="27" t="s">
        <v>69</v>
      </c>
      <c r="I253" s="45">
        <v>6.5</v>
      </c>
      <c r="J253" s="28">
        <v>2</v>
      </c>
      <c r="K253" s="73">
        <v>179.95</v>
      </c>
      <c r="L253" s="21">
        <f t="shared" ref="L253:L266" si="48">K253*0.7</f>
        <v>125.96499999999999</v>
      </c>
      <c r="M253" s="90"/>
      <c r="N253" s="21">
        <f t="shared" ref="N253:N266" si="49">K253*0.8</f>
        <v>143.96</v>
      </c>
      <c r="O253" s="92"/>
    </row>
    <row r="254" spans="1:15" s="13" customFormat="1" ht="12.75" x14ac:dyDescent="0.2">
      <c r="B254" s="63"/>
      <c r="F254" s="9" t="s">
        <v>67</v>
      </c>
      <c r="G254" s="9" t="s">
        <v>68</v>
      </c>
      <c r="H254" s="27" t="s">
        <v>69</v>
      </c>
      <c r="I254" s="45">
        <v>7</v>
      </c>
      <c r="J254" s="28">
        <v>4</v>
      </c>
      <c r="K254" s="73">
        <v>179.95</v>
      </c>
      <c r="L254" s="21">
        <f t="shared" si="48"/>
        <v>125.96499999999999</v>
      </c>
      <c r="M254" s="90"/>
      <c r="N254" s="21">
        <f t="shared" si="49"/>
        <v>143.96</v>
      </c>
      <c r="O254" s="92"/>
    </row>
    <row r="255" spans="1:15" s="13" customFormat="1" ht="12.75" x14ac:dyDescent="0.2">
      <c r="B255" s="63"/>
      <c r="F255" s="14" t="s">
        <v>67</v>
      </c>
      <c r="G255" s="15" t="s">
        <v>68</v>
      </c>
      <c r="H255" s="27" t="s">
        <v>69</v>
      </c>
      <c r="I255" s="45">
        <v>7.5</v>
      </c>
      <c r="J255" s="28">
        <v>5</v>
      </c>
      <c r="K255" s="75">
        <v>179.95</v>
      </c>
      <c r="L255" s="21">
        <f t="shared" si="48"/>
        <v>125.96499999999999</v>
      </c>
      <c r="M255" s="90"/>
      <c r="N255" s="21">
        <f t="shared" si="49"/>
        <v>143.96</v>
      </c>
      <c r="O255" s="92"/>
    </row>
    <row r="256" spans="1:15" s="13" customFormat="1" ht="12.75" x14ac:dyDescent="0.2">
      <c r="B256" s="63"/>
      <c r="F256" s="9" t="s">
        <v>67</v>
      </c>
      <c r="G256" s="9" t="s">
        <v>68</v>
      </c>
      <c r="H256" s="27" t="s">
        <v>69</v>
      </c>
      <c r="I256" s="45">
        <v>8</v>
      </c>
      <c r="J256" s="28">
        <v>5</v>
      </c>
      <c r="K256" s="73">
        <v>179.95</v>
      </c>
      <c r="L256" s="21">
        <f t="shared" si="48"/>
        <v>125.96499999999999</v>
      </c>
      <c r="M256" s="90"/>
      <c r="N256" s="21">
        <f t="shared" si="49"/>
        <v>143.96</v>
      </c>
      <c r="O256" s="92"/>
    </row>
    <row r="257" spans="1:15" s="13" customFormat="1" ht="12.75" x14ac:dyDescent="0.2">
      <c r="B257" s="63"/>
      <c r="F257" s="9" t="s">
        <v>67</v>
      </c>
      <c r="G257" s="9" t="s">
        <v>68</v>
      </c>
      <c r="H257" s="27" t="s">
        <v>69</v>
      </c>
      <c r="I257" s="45">
        <v>8.5</v>
      </c>
      <c r="J257" s="28">
        <v>4</v>
      </c>
      <c r="K257" s="73">
        <v>179.95</v>
      </c>
      <c r="L257" s="21">
        <f t="shared" si="48"/>
        <v>125.96499999999999</v>
      </c>
      <c r="M257" s="90"/>
      <c r="N257" s="21">
        <f t="shared" si="49"/>
        <v>143.96</v>
      </c>
      <c r="O257" s="92"/>
    </row>
    <row r="258" spans="1:15" s="13" customFormat="1" ht="12.75" x14ac:dyDescent="0.2">
      <c r="B258" s="63"/>
      <c r="F258" s="14" t="s">
        <v>67</v>
      </c>
      <c r="G258" s="15" t="s">
        <v>68</v>
      </c>
      <c r="H258" s="27" t="s">
        <v>69</v>
      </c>
      <c r="I258" s="45">
        <v>9</v>
      </c>
      <c r="J258" s="28">
        <v>4</v>
      </c>
      <c r="K258" s="75">
        <v>179.95</v>
      </c>
      <c r="L258" s="21">
        <f t="shared" si="48"/>
        <v>125.96499999999999</v>
      </c>
      <c r="M258" s="90"/>
      <c r="N258" s="21">
        <f t="shared" si="49"/>
        <v>143.96</v>
      </c>
      <c r="O258" s="92"/>
    </row>
    <row r="259" spans="1:15" s="13" customFormat="1" ht="12.75" x14ac:dyDescent="0.2">
      <c r="B259" s="63"/>
      <c r="F259" s="9" t="s">
        <v>67</v>
      </c>
      <c r="G259" s="9" t="s">
        <v>68</v>
      </c>
      <c r="H259" s="27" t="s">
        <v>69</v>
      </c>
      <c r="I259" s="45">
        <v>9.5</v>
      </c>
      <c r="J259" s="28">
        <v>4</v>
      </c>
      <c r="K259" s="73">
        <v>179.95</v>
      </c>
      <c r="L259" s="21">
        <f t="shared" si="48"/>
        <v>125.96499999999999</v>
      </c>
      <c r="M259" s="90"/>
      <c r="N259" s="21">
        <f t="shared" si="49"/>
        <v>143.96</v>
      </c>
      <c r="O259" s="92"/>
    </row>
    <row r="260" spans="1:15" s="13" customFormat="1" ht="12.75" x14ac:dyDescent="0.2">
      <c r="B260" s="63"/>
      <c r="F260" s="9" t="s">
        <v>67</v>
      </c>
      <c r="G260" s="9" t="s">
        <v>68</v>
      </c>
      <c r="H260" s="27" t="s">
        <v>69</v>
      </c>
      <c r="I260" s="45">
        <v>10</v>
      </c>
      <c r="J260" s="28">
        <v>2</v>
      </c>
      <c r="K260" s="73">
        <v>179.95</v>
      </c>
      <c r="L260" s="21">
        <f t="shared" si="48"/>
        <v>125.96499999999999</v>
      </c>
      <c r="M260" s="90"/>
      <c r="N260" s="21">
        <f t="shared" si="49"/>
        <v>143.96</v>
      </c>
      <c r="O260" s="92"/>
    </row>
    <row r="261" spans="1:15" s="13" customFormat="1" ht="12.75" x14ac:dyDescent="0.2">
      <c r="B261" s="63"/>
      <c r="F261" s="14" t="s">
        <v>67</v>
      </c>
      <c r="G261" s="15" t="s">
        <v>68</v>
      </c>
      <c r="H261" s="27" t="s">
        <v>69</v>
      </c>
      <c r="I261" s="45">
        <v>10.5</v>
      </c>
      <c r="J261" s="28">
        <v>3</v>
      </c>
      <c r="K261" s="75">
        <v>179.95</v>
      </c>
      <c r="L261" s="21">
        <f t="shared" si="48"/>
        <v>125.96499999999999</v>
      </c>
      <c r="M261" s="90"/>
      <c r="N261" s="21">
        <f t="shared" si="49"/>
        <v>143.96</v>
      </c>
      <c r="O261" s="92"/>
    </row>
    <row r="262" spans="1:15" s="13" customFormat="1" ht="12.75" x14ac:dyDescent="0.2">
      <c r="B262" s="63"/>
      <c r="F262" s="9" t="s">
        <v>67</v>
      </c>
      <c r="G262" s="9" t="s">
        <v>68</v>
      </c>
      <c r="H262" s="27" t="s">
        <v>69</v>
      </c>
      <c r="I262" s="45">
        <v>11</v>
      </c>
      <c r="J262" s="28">
        <v>5</v>
      </c>
      <c r="K262" s="73">
        <v>179.95</v>
      </c>
      <c r="L262" s="21">
        <f t="shared" si="48"/>
        <v>125.96499999999999</v>
      </c>
      <c r="M262" s="90"/>
      <c r="N262" s="21">
        <f t="shared" si="49"/>
        <v>143.96</v>
      </c>
      <c r="O262" s="92"/>
    </row>
    <row r="263" spans="1:15" s="13" customFormat="1" ht="12.75" x14ac:dyDescent="0.2">
      <c r="B263" s="63"/>
      <c r="F263" s="14" t="s">
        <v>67</v>
      </c>
      <c r="G263" s="15" t="s">
        <v>68</v>
      </c>
      <c r="H263" s="27" t="s">
        <v>69</v>
      </c>
      <c r="I263" s="45">
        <v>11.5</v>
      </c>
      <c r="J263" s="28">
        <v>5</v>
      </c>
      <c r="K263" s="75">
        <v>179.95</v>
      </c>
      <c r="L263" s="21">
        <f t="shared" si="48"/>
        <v>125.96499999999999</v>
      </c>
      <c r="M263" s="90"/>
      <c r="N263" s="21">
        <f t="shared" si="49"/>
        <v>143.96</v>
      </c>
      <c r="O263" s="92"/>
    </row>
    <row r="264" spans="1:15" s="13" customFormat="1" ht="12.75" x14ac:dyDescent="0.2">
      <c r="B264" s="63"/>
      <c r="F264" s="9" t="s">
        <v>67</v>
      </c>
      <c r="G264" s="9" t="s">
        <v>68</v>
      </c>
      <c r="H264" s="27" t="s">
        <v>69</v>
      </c>
      <c r="I264" s="45">
        <v>12</v>
      </c>
      <c r="J264" s="28">
        <v>2</v>
      </c>
      <c r="K264" s="73">
        <v>179.95</v>
      </c>
      <c r="L264" s="21">
        <f t="shared" si="48"/>
        <v>125.96499999999999</v>
      </c>
      <c r="M264" s="90"/>
      <c r="N264" s="21">
        <f t="shared" si="49"/>
        <v>143.96</v>
      </c>
      <c r="O264" s="92"/>
    </row>
    <row r="265" spans="1:15" s="13" customFormat="1" ht="12.75" x14ac:dyDescent="0.2">
      <c r="B265" s="63"/>
      <c r="F265" s="9" t="s">
        <v>67</v>
      </c>
      <c r="G265" s="9" t="s">
        <v>68</v>
      </c>
      <c r="H265" s="27" t="s">
        <v>69</v>
      </c>
      <c r="I265" s="45">
        <v>12.5</v>
      </c>
      <c r="J265" s="28">
        <v>2</v>
      </c>
      <c r="K265" s="73">
        <v>179.95</v>
      </c>
      <c r="L265" s="21">
        <f t="shared" si="48"/>
        <v>125.96499999999999</v>
      </c>
      <c r="M265" s="90"/>
      <c r="N265" s="21">
        <f t="shared" si="49"/>
        <v>143.96</v>
      </c>
      <c r="O265" s="92"/>
    </row>
    <row r="266" spans="1:15" s="13" customFormat="1" ht="13.5" thickBot="1" x14ac:dyDescent="0.25">
      <c r="A266" s="22"/>
      <c r="B266" s="64"/>
      <c r="C266" s="22"/>
      <c r="D266" s="22"/>
      <c r="E266" s="22"/>
      <c r="F266" s="38" t="s">
        <v>67</v>
      </c>
      <c r="G266" s="37" t="s">
        <v>68</v>
      </c>
      <c r="H266" s="31" t="s">
        <v>69</v>
      </c>
      <c r="I266" s="46">
        <v>13</v>
      </c>
      <c r="J266" s="29">
        <v>1</v>
      </c>
      <c r="K266" s="76">
        <v>179.95</v>
      </c>
      <c r="L266" s="66">
        <f t="shared" si="48"/>
        <v>125.96499999999999</v>
      </c>
      <c r="M266" s="91"/>
      <c r="N266" s="66">
        <f t="shared" si="49"/>
        <v>143.96</v>
      </c>
      <c r="O266" s="93"/>
    </row>
    <row r="267" spans="1:15" s="13" customFormat="1" ht="32.450000000000003" customHeight="1" x14ac:dyDescent="0.2">
      <c r="A267" s="33"/>
      <c r="F267" s="14" t="s">
        <v>65</v>
      </c>
      <c r="G267" s="15" t="s">
        <v>0</v>
      </c>
      <c r="H267" s="27" t="s">
        <v>3</v>
      </c>
      <c r="I267" s="47">
        <v>6</v>
      </c>
      <c r="J267" s="16">
        <v>1</v>
      </c>
      <c r="K267" s="75">
        <v>129.94999999999999</v>
      </c>
      <c r="L267" s="18">
        <f t="shared" ref="L267:L278" si="50">K267*0.7</f>
        <v>90.964999999999989</v>
      </c>
      <c r="M267" s="90">
        <v>0.3</v>
      </c>
      <c r="N267" s="18">
        <f t="shared" ref="N267:N278" si="51">K267*0.8</f>
        <v>103.96</v>
      </c>
      <c r="O267" s="92">
        <v>0.2</v>
      </c>
    </row>
    <row r="268" spans="1:15" s="13" customFormat="1" ht="12.75" customHeight="1" x14ac:dyDescent="0.2">
      <c r="B268" s="8"/>
      <c r="F268" s="14" t="s">
        <v>65</v>
      </c>
      <c r="G268" s="15" t="s">
        <v>0</v>
      </c>
      <c r="H268" s="27" t="s">
        <v>3</v>
      </c>
      <c r="I268" s="45">
        <v>6.5</v>
      </c>
      <c r="J268" s="28">
        <v>1</v>
      </c>
      <c r="K268" s="75">
        <v>129.94999999999999</v>
      </c>
      <c r="L268" s="21">
        <f t="shared" ref="L268:L276" si="52">K268*0.7</f>
        <v>90.964999999999989</v>
      </c>
      <c r="M268" s="90"/>
      <c r="N268" s="21">
        <f t="shared" si="51"/>
        <v>103.96</v>
      </c>
      <c r="O268" s="92"/>
    </row>
    <row r="269" spans="1:15" s="13" customFormat="1" ht="12.75" customHeight="1" x14ac:dyDescent="0.2">
      <c r="B269" s="8"/>
      <c r="F269" s="14" t="s">
        <v>65</v>
      </c>
      <c r="G269" s="15" t="s">
        <v>0</v>
      </c>
      <c r="H269" s="27" t="s">
        <v>3</v>
      </c>
      <c r="I269" s="45">
        <v>7</v>
      </c>
      <c r="J269" s="28">
        <v>1</v>
      </c>
      <c r="K269" s="75">
        <v>129.94999999999999</v>
      </c>
      <c r="L269" s="21">
        <f t="shared" si="52"/>
        <v>90.964999999999989</v>
      </c>
      <c r="M269" s="90"/>
      <c r="N269" s="21">
        <f t="shared" si="51"/>
        <v>103.96</v>
      </c>
      <c r="O269" s="92"/>
    </row>
    <row r="270" spans="1:15" s="13" customFormat="1" ht="12.75" customHeight="1" x14ac:dyDescent="0.2">
      <c r="B270" s="8"/>
      <c r="F270" s="14" t="s">
        <v>65</v>
      </c>
      <c r="G270" s="15" t="s">
        <v>0</v>
      </c>
      <c r="H270" s="27" t="s">
        <v>3</v>
      </c>
      <c r="I270" s="45">
        <v>7.5</v>
      </c>
      <c r="J270" s="28">
        <v>1</v>
      </c>
      <c r="K270" s="75">
        <v>129.94999999999999</v>
      </c>
      <c r="L270" s="21">
        <f t="shared" si="52"/>
        <v>90.964999999999989</v>
      </c>
      <c r="M270" s="90"/>
      <c r="N270" s="21">
        <f t="shared" si="51"/>
        <v>103.96</v>
      </c>
      <c r="O270" s="92"/>
    </row>
    <row r="271" spans="1:15" s="13" customFormat="1" ht="12.75" customHeight="1" x14ac:dyDescent="0.2">
      <c r="B271" s="8"/>
      <c r="F271" s="14" t="s">
        <v>65</v>
      </c>
      <c r="G271" s="15" t="s">
        <v>0</v>
      </c>
      <c r="H271" s="27" t="s">
        <v>3</v>
      </c>
      <c r="I271" s="45">
        <v>8</v>
      </c>
      <c r="J271" s="28">
        <v>1</v>
      </c>
      <c r="K271" s="75">
        <v>129.94999999999999</v>
      </c>
      <c r="L271" s="21">
        <f t="shared" si="52"/>
        <v>90.964999999999989</v>
      </c>
      <c r="M271" s="90"/>
      <c r="N271" s="21">
        <f t="shared" si="51"/>
        <v>103.96</v>
      </c>
      <c r="O271" s="92"/>
    </row>
    <row r="272" spans="1:15" s="13" customFormat="1" ht="12.75" customHeight="1" x14ac:dyDescent="0.2">
      <c r="B272" s="8"/>
      <c r="F272" s="14" t="s">
        <v>65</v>
      </c>
      <c r="G272" s="15" t="s">
        <v>0</v>
      </c>
      <c r="H272" s="27" t="s">
        <v>3</v>
      </c>
      <c r="I272" s="45">
        <v>8.5</v>
      </c>
      <c r="J272" s="28">
        <v>1</v>
      </c>
      <c r="K272" s="75">
        <v>129.94999999999999</v>
      </c>
      <c r="L272" s="21">
        <f t="shared" si="52"/>
        <v>90.964999999999989</v>
      </c>
      <c r="M272" s="90"/>
      <c r="N272" s="21">
        <f t="shared" si="51"/>
        <v>103.96</v>
      </c>
      <c r="O272" s="92"/>
    </row>
    <row r="273" spans="1:15" s="13" customFormat="1" ht="12.75" customHeight="1" x14ac:dyDescent="0.2">
      <c r="B273" s="8"/>
      <c r="F273" s="14" t="s">
        <v>65</v>
      </c>
      <c r="G273" s="15" t="s">
        <v>0</v>
      </c>
      <c r="H273" s="27" t="s">
        <v>3</v>
      </c>
      <c r="I273" s="45">
        <v>9</v>
      </c>
      <c r="J273" s="28">
        <v>3</v>
      </c>
      <c r="K273" s="75">
        <v>129.94999999999999</v>
      </c>
      <c r="L273" s="21">
        <f t="shared" si="52"/>
        <v>90.964999999999989</v>
      </c>
      <c r="M273" s="90"/>
      <c r="N273" s="21">
        <f t="shared" si="51"/>
        <v>103.96</v>
      </c>
      <c r="O273" s="92"/>
    </row>
    <row r="274" spans="1:15" s="13" customFormat="1" ht="12.75" customHeight="1" x14ac:dyDescent="0.2">
      <c r="B274" s="8"/>
      <c r="F274" s="14" t="s">
        <v>65</v>
      </c>
      <c r="G274" s="15" t="s">
        <v>0</v>
      </c>
      <c r="H274" s="27" t="s">
        <v>3</v>
      </c>
      <c r="I274" s="45">
        <v>9.5</v>
      </c>
      <c r="J274" s="28">
        <v>3</v>
      </c>
      <c r="K274" s="75">
        <v>129.94999999999999</v>
      </c>
      <c r="L274" s="21">
        <f t="shared" si="52"/>
        <v>90.964999999999989</v>
      </c>
      <c r="M274" s="90"/>
      <c r="N274" s="21">
        <f t="shared" si="51"/>
        <v>103.96</v>
      </c>
      <c r="O274" s="92"/>
    </row>
    <row r="275" spans="1:15" s="13" customFormat="1" ht="12.75" customHeight="1" x14ac:dyDescent="0.2">
      <c r="B275" s="8"/>
      <c r="F275" s="14" t="s">
        <v>65</v>
      </c>
      <c r="G275" s="15" t="s">
        <v>0</v>
      </c>
      <c r="H275" s="27" t="s">
        <v>3</v>
      </c>
      <c r="I275" s="45">
        <v>10</v>
      </c>
      <c r="J275" s="28">
        <v>3</v>
      </c>
      <c r="K275" s="75">
        <v>129.94999999999999</v>
      </c>
      <c r="L275" s="21">
        <f t="shared" si="52"/>
        <v>90.964999999999989</v>
      </c>
      <c r="M275" s="90"/>
      <c r="N275" s="21">
        <f t="shared" si="51"/>
        <v>103.96</v>
      </c>
      <c r="O275" s="92"/>
    </row>
    <row r="276" spans="1:15" s="13" customFormat="1" ht="12.75" customHeight="1" x14ac:dyDescent="0.2">
      <c r="B276" s="8"/>
      <c r="F276" s="14" t="s">
        <v>65</v>
      </c>
      <c r="G276" s="15" t="s">
        <v>0</v>
      </c>
      <c r="H276" s="27" t="s">
        <v>3</v>
      </c>
      <c r="I276" s="45">
        <v>10.5</v>
      </c>
      <c r="J276" s="28">
        <v>1</v>
      </c>
      <c r="K276" s="75">
        <v>129.94999999999999</v>
      </c>
      <c r="L276" s="21">
        <f t="shared" si="52"/>
        <v>90.964999999999989</v>
      </c>
      <c r="M276" s="90"/>
      <c r="N276" s="21">
        <f t="shared" si="51"/>
        <v>103.96</v>
      </c>
      <c r="O276" s="92"/>
    </row>
    <row r="277" spans="1:15" s="13" customFormat="1" ht="12.75" customHeight="1" x14ac:dyDescent="0.2">
      <c r="B277" s="8"/>
      <c r="F277" s="9" t="s">
        <v>65</v>
      </c>
      <c r="G277" s="9" t="s">
        <v>0</v>
      </c>
      <c r="H277" s="9" t="s">
        <v>3</v>
      </c>
      <c r="I277" s="45">
        <v>11</v>
      </c>
      <c r="J277" s="28">
        <v>1</v>
      </c>
      <c r="K277" s="75">
        <v>129.94999999999999</v>
      </c>
      <c r="L277" s="21">
        <f t="shared" si="50"/>
        <v>90.964999999999989</v>
      </c>
      <c r="M277" s="90"/>
      <c r="N277" s="21">
        <f t="shared" si="51"/>
        <v>103.96</v>
      </c>
      <c r="O277" s="92"/>
    </row>
    <row r="278" spans="1:15" s="13" customFormat="1" ht="12.75" customHeight="1" thickBot="1" x14ac:dyDescent="0.25">
      <c r="A278" s="22"/>
      <c r="B278" s="10"/>
      <c r="C278" s="22"/>
      <c r="D278" s="22"/>
      <c r="E278" s="22"/>
      <c r="F278" s="25" t="s">
        <v>65</v>
      </c>
      <c r="G278" s="25" t="s">
        <v>0</v>
      </c>
      <c r="H278" s="25" t="s">
        <v>3</v>
      </c>
      <c r="I278" s="46">
        <v>11.5</v>
      </c>
      <c r="J278" s="29">
        <v>1</v>
      </c>
      <c r="K278" s="76">
        <v>129.94999999999999</v>
      </c>
      <c r="L278" s="26">
        <f t="shared" si="50"/>
        <v>90.964999999999989</v>
      </c>
      <c r="M278" s="91"/>
      <c r="N278" s="26">
        <f t="shared" si="51"/>
        <v>103.96</v>
      </c>
      <c r="O278" s="93"/>
    </row>
    <row r="279" spans="1:15" s="13" customFormat="1" ht="41.25" customHeight="1" x14ac:dyDescent="0.2">
      <c r="B279" s="11"/>
      <c r="F279" s="27" t="s">
        <v>51</v>
      </c>
      <c r="G279" s="27" t="s">
        <v>0</v>
      </c>
      <c r="H279" s="27" t="s">
        <v>3</v>
      </c>
      <c r="I279" s="47">
        <v>9</v>
      </c>
      <c r="J279" s="16">
        <v>2</v>
      </c>
      <c r="K279" s="75">
        <v>119.95</v>
      </c>
      <c r="L279" s="17">
        <v>50</v>
      </c>
      <c r="M279" s="90" t="s">
        <v>81</v>
      </c>
      <c r="N279" s="17">
        <v>50</v>
      </c>
      <c r="O279" s="92" t="s">
        <v>81</v>
      </c>
    </row>
    <row r="280" spans="1:15" s="13" customFormat="1" ht="13.5" thickBot="1" x14ac:dyDescent="0.25">
      <c r="A280" s="22"/>
      <c r="B280" s="10"/>
      <c r="C280" s="22"/>
      <c r="D280" s="22"/>
      <c r="E280" s="22"/>
      <c r="F280" s="25" t="s">
        <v>51</v>
      </c>
      <c r="G280" s="25" t="s">
        <v>0</v>
      </c>
      <c r="H280" s="25" t="s">
        <v>3</v>
      </c>
      <c r="I280" s="46">
        <v>9.5</v>
      </c>
      <c r="J280" s="29">
        <v>1</v>
      </c>
      <c r="K280" s="74">
        <v>119.95</v>
      </c>
      <c r="L280" s="26">
        <v>50</v>
      </c>
      <c r="M280" s="91"/>
      <c r="N280" s="26">
        <v>50</v>
      </c>
      <c r="O280" s="93"/>
    </row>
    <row r="281" spans="1:15" s="13" customFormat="1" ht="36" customHeight="1" x14ac:dyDescent="0.2">
      <c r="A281" s="56"/>
      <c r="B281" s="63"/>
      <c r="F281" s="27" t="s">
        <v>71</v>
      </c>
      <c r="G281" s="27" t="s">
        <v>72</v>
      </c>
      <c r="H281" s="27" t="s">
        <v>3</v>
      </c>
      <c r="I281" s="47">
        <v>6</v>
      </c>
      <c r="J281" s="16">
        <v>1</v>
      </c>
      <c r="K281" s="75">
        <v>99.95</v>
      </c>
      <c r="L281" s="17">
        <f t="shared" ref="L281:L286" si="53">K281*0.8</f>
        <v>79.960000000000008</v>
      </c>
      <c r="M281" s="94">
        <v>0.2</v>
      </c>
      <c r="N281" s="17">
        <f t="shared" ref="N281:N286" si="54">K281*0.9</f>
        <v>89.954999999999998</v>
      </c>
      <c r="O281" s="92">
        <v>0.1</v>
      </c>
    </row>
    <row r="282" spans="1:15" s="13" customFormat="1" ht="12.75" x14ac:dyDescent="0.2">
      <c r="A282" s="56"/>
      <c r="B282" s="63"/>
      <c r="F282" s="9" t="s">
        <v>71</v>
      </c>
      <c r="G282" s="9" t="s">
        <v>72</v>
      </c>
      <c r="H282" s="9" t="s">
        <v>3</v>
      </c>
      <c r="I282" s="45">
        <v>6.5</v>
      </c>
      <c r="J282" s="28">
        <v>1</v>
      </c>
      <c r="K282" s="73">
        <v>99.95</v>
      </c>
      <c r="L282" s="21">
        <f t="shared" si="53"/>
        <v>79.960000000000008</v>
      </c>
      <c r="M282" s="94"/>
      <c r="N282" s="21">
        <f t="shared" si="54"/>
        <v>89.954999999999998</v>
      </c>
      <c r="O282" s="92"/>
    </row>
    <row r="283" spans="1:15" s="13" customFormat="1" ht="12.75" x14ac:dyDescent="0.2">
      <c r="A283" s="56"/>
      <c r="B283" s="63"/>
      <c r="F283" s="9" t="s">
        <v>71</v>
      </c>
      <c r="G283" s="9" t="s">
        <v>72</v>
      </c>
      <c r="H283" s="9" t="s">
        <v>3</v>
      </c>
      <c r="I283" s="45">
        <v>7.5</v>
      </c>
      <c r="J283" s="28">
        <v>1</v>
      </c>
      <c r="K283" s="73">
        <v>99.95</v>
      </c>
      <c r="L283" s="21">
        <f t="shared" si="53"/>
        <v>79.960000000000008</v>
      </c>
      <c r="M283" s="94"/>
      <c r="N283" s="21">
        <f t="shared" si="54"/>
        <v>89.954999999999998</v>
      </c>
      <c r="O283" s="92"/>
    </row>
    <row r="284" spans="1:15" s="13" customFormat="1" ht="12.75" x14ac:dyDescent="0.2">
      <c r="A284" s="56"/>
      <c r="B284" s="63"/>
      <c r="F284" s="9" t="s">
        <v>71</v>
      </c>
      <c r="G284" s="9" t="s">
        <v>72</v>
      </c>
      <c r="H284" s="9" t="s">
        <v>3</v>
      </c>
      <c r="I284" s="45">
        <v>8</v>
      </c>
      <c r="J284" s="28">
        <v>1</v>
      </c>
      <c r="K284" s="73">
        <v>99.95</v>
      </c>
      <c r="L284" s="21">
        <f t="shared" si="53"/>
        <v>79.960000000000008</v>
      </c>
      <c r="M284" s="94"/>
      <c r="N284" s="21">
        <f t="shared" si="54"/>
        <v>89.954999999999998</v>
      </c>
      <c r="O284" s="92"/>
    </row>
    <row r="285" spans="1:15" s="13" customFormat="1" ht="12.75" x14ac:dyDescent="0.2">
      <c r="A285" s="56"/>
      <c r="B285" s="63"/>
      <c r="F285" s="9" t="s">
        <v>71</v>
      </c>
      <c r="G285" s="9" t="s">
        <v>72</v>
      </c>
      <c r="H285" s="9" t="s">
        <v>3</v>
      </c>
      <c r="I285" s="45">
        <v>9</v>
      </c>
      <c r="J285" s="28">
        <v>1</v>
      </c>
      <c r="K285" s="73">
        <v>99.95</v>
      </c>
      <c r="L285" s="21">
        <f t="shared" si="53"/>
        <v>79.960000000000008</v>
      </c>
      <c r="M285" s="94"/>
      <c r="N285" s="21">
        <f t="shared" si="54"/>
        <v>89.954999999999998</v>
      </c>
      <c r="O285" s="92"/>
    </row>
    <row r="286" spans="1:15" s="13" customFormat="1" ht="13.5" thickBot="1" x14ac:dyDescent="0.25">
      <c r="A286" s="57"/>
      <c r="B286" s="64"/>
      <c r="C286" s="22"/>
      <c r="D286" s="22"/>
      <c r="E286" s="22"/>
      <c r="F286" s="25" t="s">
        <v>71</v>
      </c>
      <c r="G286" s="25" t="s">
        <v>72</v>
      </c>
      <c r="H286" s="25" t="s">
        <v>3</v>
      </c>
      <c r="I286" s="46">
        <v>10</v>
      </c>
      <c r="J286" s="29">
        <v>1</v>
      </c>
      <c r="K286" s="74">
        <v>99.95</v>
      </c>
      <c r="L286" s="26">
        <f t="shared" si="53"/>
        <v>79.960000000000008</v>
      </c>
      <c r="M286" s="95"/>
      <c r="N286" s="26">
        <f t="shared" si="54"/>
        <v>89.954999999999998</v>
      </c>
      <c r="O286" s="93"/>
    </row>
    <row r="287" spans="1:15" s="13" customFormat="1" ht="32.450000000000003" customHeight="1" x14ac:dyDescent="0.2">
      <c r="A287" s="33"/>
      <c r="F287" s="14" t="s">
        <v>50</v>
      </c>
      <c r="G287" s="15" t="s">
        <v>49</v>
      </c>
      <c r="H287" s="27" t="s">
        <v>3</v>
      </c>
      <c r="I287" s="47">
        <v>9</v>
      </c>
      <c r="J287" s="16">
        <v>2</v>
      </c>
      <c r="K287" s="75">
        <v>79.95</v>
      </c>
      <c r="L287" s="17">
        <f>K287*0.5</f>
        <v>39.975000000000001</v>
      </c>
      <c r="M287" s="90">
        <v>0.5</v>
      </c>
      <c r="N287" s="17">
        <f>K287*0.5</f>
        <v>39.975000000000001</v>
      </c>
      <c r="O287" s="92">
        <v>0.5</v>
      </c>
    </row>
    <row r="288" spans="1:15" s="13" customFormat="1" ht="13.5" thickBot="1" x14ac:dyDescent="0.25">
      <c r="A288" s="22"/>
      <c r="B288" s="10"/>
      <c r="C288" s="22"/>
      <c r="D288" s="22"/>
      <c r="E288" s="22"/>
      <c r="F288" s="25" t="s">
        <v>50</v>
      </c>
      <c r="G288" s="25" t="s">
        <v>49</v>
      </c>
      <c r="H288" s="25" t="s">
        <v>3</v>
      </c>
      <c r="I288" s="46">
        <v>9.5</v>
      </c>
      <c r="J288" s="29">
        <v>1</v>
      </c>
      <c r="K288" s="74">
        <v>79.95</v>
      </c>
      <c r="L288" s="26">
        <f>K288*0.5</f>
        <v>39.975000000000001</v>
      </c>
      <c r="M288" s="91"/>
      <c r="N288" s="26">
        <f>K288*0.5</f>
        <v>39.975000000000001</v>
      </c>
      <c r="O288" s="93"/>
    </row>
    <row r="289" spans="9:15" s="13" customFormat="1" ht="12.75" x14ac:dyDescent="0.2">
      <c r="I289" s="48"/>
      <c r="L289" s="35"/>
      <c r="M289" s="40"/>
      <c r="N289" s="35"/>
      <c r="O289" s="41"/>
    </row>
  </sheetData>
  <autoFilter ref="A1:O288" xr:uid="{00000000-0009-0000-0000-000000000000}"/>
  <mergeCells count="66">
    <mergeCell ref="M2:M17"/>
    <mergeCell ref="O2:O17"/>
    <mergeCell ref="M47:M62"/>
    <mergeCell ref="O47:O62"/>
    <mergeCell ref="M117:M132"/>
    <mergeCell ref="O117:O132"/>
    <mergeCell ref="M78:M81"/>
    <mergeCell ref="O78:O81"/>
    <mergeCell ref="M86:M91"/>
    <mergeCell ref="O86:O91"/>
    <mergeCell ref="M287:M288"/>
    <mergeCell ref="M279:M280"/>
    <mergeCell ref="O279:O280"/>
    <mergeCell ref="O287:O288"/>
    <mergeCell ref="M63:M77"/>
    <mergeCell ref="O63:O77"/>
    <mergeCell ref="M92:M103"/>
    <mergeCell ref="O92:O103"/>
    <mergeCell ref="M104:M105"/>
    <mergeCell ref="O104:O105"/>
    <mergeCell ref="O82:O85"/>
    <mergeCell ref="M82:M85"/>
    <mergeCell ref="M156:M167"/>
    <mergeCell ref="O156:O167"/>
    <mergeCell ref="M152:M155"/>
    <mergeCell ref="O152:O155"/>
    <mergeCell ref="M29:M33"/>
    <mergeCell ref="O29:O33"/>
    <mergeCell ref="M38:M46"/>
    <mergeCell ref="O38:O46"/>
    <mergeCell ref="M34:M37"/>
    <mergeCell ref="O34:O37"/>
    <mergeCell ref="M18:M22"/>
    <mergeCell ref="O18:O22"/>
    <mergeCell ref="M23:M26"/>
    <mergeCell ref="O23:O26"/>
    <mergeCell ref="O27:O28"/>
    <mergeCell ref="M27:M28"/>
    <mergeCell ref="M106:M110"/>
    <mergeCell ref="O106:O110"/>
    <mergeCell ref="M111:M116"/>
    <mergeCell ref="O111:O116"/>
    <mergeCell ref="M238:M251"/>
    <mergeCell ref="O238:O251"/>
    <mergeCell ref="M148:M151"/>
    <mergeCell ref="O148:O151"/>
    <mergeCell ref="M224:M235"/>
    <mergeCell ref="O224:O235"/>
    <mergeCell ref="M209:M223"/>
    <mergeCell ref="O209:O223"/>
    <mergeCell ref="M168:M183"/>
    <mergeCell ref="O168:O183"/>
    <mergeCell ref="M133:M147"/>
    <mergeCell ref="O133:O147"/>
    <mergeCell ref="M267:M278"/>
    <mergeCell ref="O267:O278"/>
    <mergeCell ref="M281:M286"/>
    <mergeCell ref="O281:O286"/>
    <mergeCell ref="M184:M194"/>
    <mergeCell ref="O184:O194"/>
    <mergeCell ref="M195:M208"/>
    <mergeCell ref="O195:O208"/>
    <mergeCell ref="M252:M266"/>
    <mergeCell ref="O252:O266"/>
    <mergeCell ref="M236:M237"/>
    <mergeCell ref="O236:O237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1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8CF3-7AA8-4512-8AAC-75AAF848EF11}">
  <sheetPr>
    <pageSetUpPr fitToPage="1"/>
  </sheetPr>
  <dimension ref="A1:Q42"/>
  <sheetViews>
    <sheetView zoomScale="90" zoomScaleNormal="90" workbookViewId="0">
      <pane ySplit="1" topLeftCell="A2" activePane="bottomLeft" state="frozen"/>
      <selection pane="bottomLeft" activeCell="S14" sqref="S14"/>
    </sheetView>
  </sheetViews>
  <sheetFormatPr defaultRowHeight="15" x14ac:dyDescent="0.25"/>
  <cols>
    <col min="1" max="1" width="17.140625" customWidth="1"/>
    <col min="2" max="2" width="17.5703125" hidden="1" customWidth="1"/>
    <col min="3" max="5" width="11.42578125" hidden="1" customWidth="1"/>
    <col min="6" max="6" width="14.85546875" customWidth="1"/>
    <col min="7" max="7" width="34.5703125" bestFit="1" customWidth="1"/>
    <col min="8" max="8" width="19.7109375" customWidth="1"/>
    <col min="9" max="9" width="9.140625" style="49"/>
    <col min="12" max="12" width="15.5703125" style="77" customWidth="1"/>
    <col min="13" max="13" width="15.5703125" style="1" customWidth="1"/>
  </cols>
  <sheetData>
    <row r="1" spans="1:17" ht="67.150000000000006" customHeight="1" thickBot="1" x14ac:dyDescent="0.3">
      <c r="A1" s="67" t="s">
        <v>8</v>
      </c>
      <c r="B1" s="68"/>
      <c r="C1" s="68"/>
      <c r="D1" s="68"/>
      <c r="E1" s="68"/>
      <c r="F1" s="5" t="s">
        <v>9</v>
      </c>
      <c r="G1" s="5" t="s">
        <v>10</v>
      </c>
      <c r="H1" s="5" t="s">
        <v>11</v>
      </c>
      <c r="I1" s="44" t="s">
        <v>12</v>
      </c>
      <c r="J1" s="6" t="s">
        <v>43</v>
      </c>
      <c r="K1" s="7" t="s">
        <v>13</v>
      </c>
      <c r="L1" s="78" t="s">
        <v>21</v>
      </c>
      <c r="M1" s="79" t="s">
        <v>20</v>
      </c>
      <c r="N1" s="134"/>
    </row>
    <row r="2" spans="1:17" s="13" customFormat="1" ht="44.25" customHeight="1" x14ac:dyDescent="0.2">
      <c r="B2" s="8"/>
      <c r="F2" s="9" t="s">
        <v>52</v>
      </c>
      <c r="G2" s="9" t="s">
        <v>27</v>
      </c>
      <c r="H2" s="9" t="s">
        <v>53</v>
      </c>
      <c r="I2" s="45">
        <v>11.5</v>
      </c>
      <c r="J2" s="28">
        <v>1</v>
      </c>
      <c r="K2" s="73">
        <v>179.95</v>
      </c>
      <c r="L2" s="18">
        <v>70</v>
      </c>
      <c r="M2" s="98" t="s">
        <v>79</v>
      </c>
      <c r="N2" s="56"/>
      <c r="O2" s="2" t="s">
        <v>14</v>
      </c>
      <c r="P2" s="2" t="s">
        <v>15</v>
      </c>
      <c r="Q2" s="2" t="s">
        <v>16</v>
      </c>
    </row>
    <row r="3" spans="1:17" s="13" customFormat="1" ht="13.5" thickBot="1" x14ac:dyDescent="0.25">
      <c r="A3" s="22"/>
      <c r="B3" s="10"/>
      <c r="C3" s="22"/>
      <c r="D3" s="22"/>
      <c r="E3" s="22"/>
      <c r="F3" s="25" t="s">
        <v>52</v>
      </c>
      <c r="G3" s="25" t="s">
        <v>27</v>
      </c>
      <c r="H3" s="25" t="s">
        <v>53</v>
      </c>
      <c r="I3" s="46">
        <v>12.5</v>
      </c>
      <c r="J3" s="29">
        <v>1</v>
      </c>
      <c r="K3" s="74">
        <v>179.95</v>
      </c>
      <c r="L3" s="26">
        <v>70</v>
      </c>
      <c r="M3" s="99"/>
      <c r="N3" s="56"/>
      <c r="O3" s="2">
        <v>1</v>
      </c>
      <c r="P3" s="3">
        <v>32</v>
      </c>
      <c r="Q3" s="3">
        <v>20</v>
      </c>
    </row>
    <row r="4" spans="1:17" s="13" customFormat="1" ht="35.450000000000003" customHeight="1" x14ac:dyDescent="0.2">
      <c r="A4" s="30"/>
      <c r="B4" s="8" t="s">
        <v>28</v>
      </c>
      <c r="C4" s="13" t="str">
        <f t="shared" ref="C4:C7" si="0">MID(F4,1,6)</f>
        <v>DJ5255</v>
      </c>
      <c r="D4" s="13" t="str">
        <f t="shared" ref="D4:D7" si="1">MID(F4,8,13)</f>
        <v>100</v>
      </c>
      <c r="E4" s="13" t="str">
        <f t="shared" ref="E4:E7" si="2">CONCATENATE(D4,"/",I4)</f>
        <v>100/8.5</v>
      </c>
      <c r="F4" s="27" t="s">
        <v>41</v>
      </c>
      <c r="G4" s="27" t="s">
        <v>32</v>
      </c>
      <c r="H4" s="27" t="s">
        <v>63</v>
      </c>
      <c r="I4" s="47">
        <v>8.5</v>
      </c>
      <c r="J4" s="16">
        <v>1</v>
      </c>
      <c r="K4" s="75">
        <v>179.95</v>
      </c>
      <c r="L4" s="18">
        <v>70</v>
      </c>
      <c r="M4" s="114" t="s">
        <v>79</v>
      </c>
      <c r="N4" s="56"/>
      <c r="O4" s="2">
        <v>1.5</v>
      </c>
      <c r="P4" s="3">
        <v>33</v>
      </c>
      <c r="Q4" s="3">
        <v>20.5</v>
      </c>
    </row>
    <row r="5" spans="1:17" s="13" customFormat="1" ht="12.75" x14ac:dyDescent="0.2">
      <c r="B5" s="8" t="s">
        <v>29</v>
      </c>
      <c r="C5" s="13" t="str">
        <f t="shared" si="0"/>
        <v>DJ5255</v>
      </c>
      <c r="D5" s="13" t="str">
        <f t="shared" si="1"/>
        <v>100</v>
      </c>
      <c r="E5" s="13" t="str">
        <f t="shared" si="2"/>
        <v>100/9</v>
      </c>
      <c r="F5" s="9" t="s">
        <v>41</v>
      </c>
      <c r="G5" s="9" t="s">
        <v>32</v>
      </c>
      <c r="H5" s="9" t="s">
        <v>63</v>
      </c>
      <c r="I5" s="45">
        <v>9</v>
      </c>
      <c r="J5" s="28">
        <v>1</v>
      </c>
      <c r="K5" s="73">
        <v>179.95</v>
      </c>
      <c r="L5" s="21">
        <v>70</v>
      </c>
      <c r="M5" s="115"/>
      <c r="N5" s="56"/>
      <c r="O5" s="2">
        <v>2</v>
      </c>
      <c r="P5" s="3">
        <v>33.5</v>
      </c>
      <c r="Q5" s="3">
        <v>21</v>
      </c>
    </row>
    <row r="6" spans="1:17" s="13" customFormat="1" ht="12.75" x14ac:dyDescent="0.2">
      <c r="B6" s="8" t="s">
        <v>30</v>
      </c>
      <c r="C6" s="13" t="str">
        <f t="shared" si="0"/>
        <v>DJ5255</v>
      </c>
      <c r="D6" s="13" t="str">
        <f t="shared" si="1"/>
        <v>100</v>
      </c>
      <c r="E6" s="13" t="str">
        <f t="shared" si="2"/>
        <v>100/11.5</v>
      </c>
      <c r="F6" s="9" t="s">
        <v>41</v>
      </c>
      <c r="G6" s="9" t="s">
        <v>32</v>
      </c>
      <c r="H6" s="9" t="s">
        <v>63</v>
      </c>
      <c r="I6" s="45">
        <v>11.5</v>
      </c>
      <c r="J6" s="28">
        <v>1</v>
      </c>
      <c r="K6" s="73">
        <v>179.95</v>
      </c>
      <c r="L6" s="21">
        <v>70</v>
      </c>
      <c r="M6" s="115"/>
      <c r="N6" s="56"/>
      <c r="O6" s="2">
        <v>2.5</v>
      </c>
      <c r="P6" s="3">
        <v>34</v>
      </c>
      <c r="Q6" s="3">
        <v>21.5</v>
      </c>
    </row>
    <row r="7" spans="1:17" s="13" customFormat="1" ht="13.5" thickBot="1" x14ac:dyDescent="0.25">
      <c r="A7" s="22"/>
      <c r="B7" s="10" t="s">
        <v>31</v>
      </c>
      <c r="C7" s="22" t="str">
        <f t="shared" si="0"/>
        <v>DJ5255</v>
      </c>
      <c r="D7" s="22" t="str">
        <f t="shared" si="1"/>
        <v>100</v>
      </c>
      <c r="E7" s="22" t="str">
        <f t="shared" si="2"/>
        <v>100/12</v>
      </c>
      <c r="F7" s="25" t="s">
        <v>41</v>
      </c>
      <c r="G7" s="25" t="s">
        <v>32</v>
      </c>
      <c r="H7" s="25" t="s">
        <v>63</v>
      </c>
      <c r="I7" s="46">
        <v>12</v>
      </c>
      <c r="J7" s="29">
        <v>1</v>
      </c>
      <c r="K7" s="74">
        <v>179.95</v>
      </c>
      <c r="L7" s="26">
        <v>70</v>
      </c>
      <c r="M7" s="116"/>
      <c r="N7" s="56"/>
      <c r="O7" s="2">
        <v>3</v>
      </c>
      <c r="P7" s="3">
        <v>35</v>
      </c>
      <c r="Q7" s="3">
        <v>22</v>
      </c>
    </row>
    <row r="8" spans="1:17" s="13" customFormat="1" ht="33.75" customHeight="1" x14ac:dyDescent="0.2">
      <c r="B8" s="8"/>
      <c r="F8" s="9" t="s">
        <v>47</v>
      </c>
      <c r="G8" s="9" t="s">
        <v>19</v>
      </c>
      <c r="H8" s="9" t="s">
        <v>25</v>
      </c>
      <c r="I8" s="45">
        <v>10.5</v>
      </c>
      <c r="J8" s="28">
        <v>1</v>
      </c>
      <c r="K8" s="73">
        <v>149.94999999999999</v>
      </c>
      <c r="L8" s="17">
        <v>60</v>
      </c>
      <c r="M8" s="94" t="s">
        <v>54</v>
      </c>
      <c r="N8" s="56"/>
      <c r="O8" s="2">
        <v>3.5</v>
      </c>
      <c r="P8" s="3">
        <v>35.5</v>
      </c>
      <c r="Q8" s="3">
        <v>22.5</v>
      </c>
    </row>
    <row r="9" spans="1:17" s="13" customFormat="1" ht="13.5" thickBot="1" x14ac:dyDescent="0.25">
      <c r="A9" s="22"/>
      <c r="B9" s="10"/>
      <c r="C9" s="22"/>
      <c r="D9" s="22"/>
      <c r="E9" s="22"/>
      <c r="F9" s="25" t="s">
        <v>47</v>
      </c>
      <c r="G9" s="25" t="s">
        <v>19</v>
      </c>
      <c r="H9" s="25" t="s">
        <v>25</v>
      </c>
      <c r="I9" s="46">
        <v>11.5</v>
      </c>
      <c r="J9" s="29">
        <v>1</v>
      </c>
      <c r="K9" s="74">
        <v>149.94999999999999</v>
      </c>
      <c r="L9" s="66">
        <v>60</v>
      </c>
      <c r="M9" s="95"/>
      <c r="N9" s="56"/>
      <c r="O9" s="2">
        <v>4</v>
      </c>
      <c r="P9" s="3">
        <v>36</v>
      </c>
      <c r="Q9" s="3">
        <v>23</v>
      </c>
    </row>
    <row r="10" spans="1:17" s="13" customFormat="1" ht="37.9" customHeight="1" x14ac:dyDescent="0.2">
      <c r="A10" s="35"/>
      <c r="F10" s="14" t="s">
        <v>42</v>
      </c>
      <c r="G10" s="15" t="s">
        <v>34</v>
      </c>
      <c r="H10" s="27" t="s">
        <v>17</v>
      </c>
      <c r="I10" s="47">
        <v>7.5</v>
      </c>
      <c r="J10" s="16">
        <v>2</v>
      </c>
      <c r="K10" s="75">
        <v>149.94999999999999</v>
      </c>
      <c r="L10" s="18">
        <v>60</v>
      </c>
      <c r="M10" s="94" t="s">
        <v>54</v>
      </c>
      <c r="N10" s="56"/>
      <c r="O10" s="2">
        <v>4.5</v>
      </c>
      <c r="P10" s="3">
        <v>36.5</v>
      </c>
      <c r="Q10" s="3">
        <v>23.5</v>
      </c>
    </row>
    <row r="11" spans="1:17" s="13" customFormat="1" ht="15.75" customHeight="1" x14ac:dyDescent="0.2">
      <c r="A11" s="35"/>
      <c r="F11" s="9" t="s">
        <v>42</v>
      </c>
      <c r="G11" s="9" t="s">
        <v>34</v>
      </c>
      <c r="H11" s="9" t="s">
        <v>17</v>
      </c>
      <c r="I11" s="47">
        <v>9</v>
      </c>
      <c r="J11" s="16">
        <v>1</v>
      </c>
      <c r="K11" s="73">
        <v>149.94999999999999</v>
      </c>
      <c r="L11" s="21">
        <v>60</v>
      </c>
      <c r="M11" s="94"/>
      <c r="N11" s="56"/>
      <c r="O11" s="2">
        <v>5</v>
      </c>
      <c r="P11" s="3">
        <v>37.5</v>
      </c>
      <c r="Q11" s="3">
        <v>23.5</v>
      </c>
    </row>
    <row r="12" spans="1:17" s="13" customFormat="1" ht="12.75" x14ac:dyDescent="0.2">
      <c r="B12" s="8"/>
      <c r="F12" s="9" t="s">
        <v>42</v>
      </c>
      <c r="G12" s="9" t="s">
        <v>34</v>
      </c>
      <c r="H12" s="9" t="s">
        <v>17</v>
      </c>
      <c r="I12" s="45">
        <v>10</v>
      </c>
      <c r="J12" s="28">
        <v>1</v>
      </c>
      <c r="K12" s="73">
        <v>149.94999999999999</v>
      </c>
      <c r="L12" s="21">
        <v>60</v>
      </c>
      <c r="M12" s="94"/>
      <c r="N12" s="56"/>
      <c r="O12" s="2">
        <v>5.5</v>
      </c>
      <c r="P12" s="3">
        <v>38</v>
      </c>
      <c r="Q12" s="3">
        <v>24</v>
      </c>
    </row>
    <row r="13" spans="1:17" s="13" customFormat="1" ht="13.5" thickBot="1" x14ac:dyDescent="0.25">
      <c r="A13" s="22"/>
      <c r="B13" s="10"/>
      <c r="C13" s="22"/>
      <c r="D13" s="22"/>
      <c r="E13" s="22"/>
      <c r="F13" s="25" t="s">
        <v>42</v>
      </c>
      <c r="G13" s="25" t="s">
        <v>34</v>
      </c>
      <c r="H13" s="25" t="s">
        <v>17</v>
      </c>
      <c r="I13" s="46">
        <v>10.5</v>
      </c>
      <c r="J13" s="29">
        <v>1</v>
      </c>
      <c r="K13" s="74">
        <v>149.94999999999999</v>
      </c>
      <c r="L13" s="26">
        <v>60</v>
      </c>
      <c r="M13" s="95"/>
      <c r="N13" s="56"/>
      <c r="O13" s="2">
        <v>6</v>
      </c>
      <c r="P13" s="3">
        <v>38.5</v>
      </c>
      <c r="Q13" s="3">
        <v>24</v>
      </c>
    </row>
    <row r="14" spans="1:17" s="13" customFormat="1" ht="37.9" customHeight="1" x14ac:dyDescent="0.2">
      <c r="F14" s="14" t="s">
        <v>46</v>
      </c>
      <c r="G14" s="15" t="s">
        <v>39</v>
      </c>
      <c r="H14" s="27" t="s">
        <v>4</v>
      </c>
      <c r="I14" s="61">
        <v>5</v>
      </c>
      <c r="J14" s="16">
        <v>2</v>
      </c>
      <c r="K14" s="75">
        <v>149.94999999999999</v>
      </c>
      <c r="L14" s="18">
        <f>K14*0.5</f>
        <v>74.974999999999994</v>
      </c>
      <c r="M14" s="90">
        <v>0.5</v>
      </c>
      <c r="N14" s="56"/>
      <c r="O14" s="2">
        <v>6.5</v>
      </c>
      <c r="P14" s="3">
        <v>39</v>
      </c>
      <c r="Q14" s="3">
        <v>24.5</v>
      </c>
    </row>
    <row r="15" spans="1:17" s="13" customFormat="1" ht="12.75" x14ac:dyDescent="0.2">
      <c r="B15" s="8"/>
      <c r="F15" s="9" t="s">
        <v>46</v>
      </c>
      <c r="G15" s="9" t="s">
        <v>39</v>
      </c>
      <c r="H15" s="9" t="s">
        <v>4</v>
      </c>
      <c r="I15" s="45">
        <v>5.5</v>
      </c>
      <c r="J15" s="28">
        <v>2</v>
      </c>
      <c r="K15" s="73">
        <v>149.94999999999999</v>
      </c>
      <c r="L15" s="21">
        <f t="shared" ref="L15:L24" si="3">K15*0.5</f>
        <v>74.974999999999994</v>
      </c>
      <c r="M15" s="90"/>
      <c r="N15" s="56"/>
      <c r="O15" s="2">
        <v>7</v>
      </c>
      <c r="P15" s="3">
        <v>40</v>
      </c>
      <c r="Q15" s="3">
        <v>25</v>
      </c>
    </row>
    <row r="16" spans="1:17" s="13" customFormat="1" ht="12.75" x14ac:dyDescent="0.2">
      <c r="B16" s="8"/>
      <c r="F16" s="9" t="s">
        <v>46</v>
      </c>
      <c r="G16" s="9" t="s">
        <v>39</v>
      </c>
      <c r="H16" s="9" t="s">
        <v>4</v>
      </c>
      <c r="I16" s="45">
        <v>6</v>
      </c>
      <c r="J16" s="28">
        <v>4</v>
      </c>
      <c r="K16" s="73">
        <v>149.94999999999999</v>
      </c>
      <c r="L16" s="21">
        <f t="shared" si="3"/>
        <v>74.974999999999994</v>
      </c>
      <c r="M16" s="90"/>
      <c r="N16" s="56"/>
      <c r="O16" s="2">
        <v>7.5</v>
      </c>
      <c r="P16" s="3">
        <v>40.5</v>
      </c>
      <c r="Q16" s="3">
        <v>25.5</v>
      </c>
    </row>
    <row r="17" spans="1:17" s="13" customFormat="1" ht="12.75" x14ac:dyDescent="0.2">
      <c r="B17" s="8"/>
      <c r="F17" s="9" t="s">
        <v>46</v>
      </c>
      <c r="G17" s="9" t="s">
        <v>39</v>
      </c>
      <c r="H17" s="9" t="s">
        <v>4</v>
      </c>
      <c r="I17" s="45">
        <v>6.5</v>
      </c>
      <c r="J17" s="28">
        <v>1</v>
      </c>
      <c r="K17" s="73">
        <v>149.94999999999999</v>
      </c>
      <c r="L17" s="21">
        <f t="shared" si="3"/>
        <v>74.974999999999994</v>
      </c>
      <c r="M17" s="90"/>
      <c r="N17" s="56"/>
      <c r="O17" s="2">
        <v>8</v>
      </c>
      <c r="P17" s="3">
        <v>41</v>
      </c>
      <c r="Q17" s="3">
        <v>26</v>
      </c>
    </row>
    <row r="18" spans="1:17" s="13" customFormat="1" ht="12.75" x14ac:dyDescent="0.2">
      <c r="B18" s="8"/>
      <c r="F18" s="9" t="s">
        <v>46</v>
      </c>
      <c r="G18" s="9" t="s">
        <v>39</v>
      </c>
      <c r="H18" s="9" t="s">
        <v>4</v>
      </c>
      <c r="I18" s="45">
        <v>8.5</v>
      </c>
      <c r="J18" s="28">
        <v>3</v>
      </c>
      <c r="K18" s="73">
        <v>149.94999999999999</v>
      </c>
      <c r="L18" s="21">
        <f t="shared" si="3"/>
        <v>74.974999999999994</v>
      </c>
      <c r="M18" s="90"/>
      <c r="N18" s="56"/>
      <c r="O18" s="2">
        <v>8.5</v>
      </c>
      <c r="P18" s="3">
        <v>42</v>
      </c>
      <c r="Q18" s="3">
        <v>26.5</v>
      </c>
    </row>
    <row r="19" spans="1:17" s="13" customFormat="1" ht="12.75" x14ac:dyDescent="0.2">
      <c r="B19" s="8"/>
      <c r="F19" s="9" t="s">
        <v>46</v>
      </c>
      <c r="G19" s="9" t="s">
        <v>39</v>
      </c>
      <c r="H19" s="9" t="s">
        <v>4</v>
      </c>
      <c r="I19" s="45">
        <v>9</v>
      </c>
      <c r="J19" s="28">
        <v>4</v>
      </c>
      <c r="K19" s="73">
        <v>149.94999999999999</v>
      </c>
      <c r="L19" s="21">
        <f t="shared" si="3"/>
        <v>74.974999999999994</v>
      </c>
      <c r="M19" s="90"/>
      <c r="N19" s="56"/>
      <c r="O19" s="2">
        <v>9</v>
      </c>
      <c r="P19" s="3">
        <v>42.5</v>
      </c>
      <c r="Q19" s="3">
        <v>27</v>
      </c>
    </row>
    <row r="20" spans="1:17" s="13" customFormat="1" ht="12.75" x14ac:dyDescent="0.2">
      <c r="B20" s="8"/>
      <c r="F20" s="9" t="s">
        <v>46</v>
      </c>
      <c r="G20" s="9" t="s">
        <v>39</v>
      </c>
      <c r="H20" s="9" t="s">
        <v>4</v>
      </c>
      <c r="I20" s="45">
        <v>9.5</v>
      </c>
      <c r="J20" s="28">
        <v>2</v>
      </c>
      <c r="K20" s="73">
        <v>149.94999999999999</v>
      </c>
      <c r="L20" s="21">
        <f t="shared" si="3"/>
        <v>74.974999999999994</v>
      </c>
      <c r="M20" s="90"/>
      <c r="N20" s="56"/>
      <c r="O20" s="2">
        <v>9.5</v>
      </c>
      <c r="P20" s="3">
        <v>43</v>
      </c>
      <c r="Q20" s="3">
        <v>27.5</v>
      </c>
    </row>
    <row r="21" spans="1:17" s="13" customFormat="1" ht="12.75" x14ac:dyDescent="0.2">
      <c r="B21" s="8"/>
      <c r="F21" s="9" t="s">
        <v>46</v>
      </c>
      <c r="G21" s="9" t="s">
        <v>39</v>
      </c>
      <c r="H21" s="9" t="s">
        <v>4</v>
      </c>
      <c r="I21" s="45">
        <v>10</v>
      </c>
      <c r="J21" s="28">
        <v>5</v>
      </c>
      <c r="K21" s="73">
        <v>149.94999999999999</v>
      </c>
      <c r="L21" s="21">
        <f t="shared" si="3"/>
        <v>74.974999999999994</v>
      </c>
      <c r="M21" s="90"/>
      <c r="N21" s="56"/>
      <c r="O21" s="2">
        <v>10</v>
      </c>
      <c r="P21" s="3">
        <v>44</v>
      </c>
      <c r="Q21" s="3">
        <v>28</v>
      </c>
    </row>
    <row r="22" spans="1:17" s="13" customFormat="1" ht="12.75" x14ac:dyDescent="0.2">
      <c r="B22" s="8"/>
      <c r="F22" s="9" t="s">
        <v>46</v>
      </c>
      <c r="G22" s="9" t="s">
        <v>39</v>
      </c>
      <c r="H22" s="9" t="s">
        <v>4</v>
      </c>
      <c r="I22" s="45">
        <v>10.5</v>
      </c>
      <c r="J22" s="28">
        <v>3</v>
      </c>
      <c r="K22" s="73">
        <v>149.94999999999999</v>
      </c>
      <c r="L22" s="21">
        <f t="shared" si="3"/>
        <v>74.974999999999994</v>
      </c>
      <c r="M22" s="90"/>
      <c r="N22" s="56"/>
      <c r="O22" s="2">
        <v>10.5</v>
      </c>
      <c r="P22" s="3">
        <v>44.5</v>
      </c>
      <c r="Q22" s="3">
        <v>28.5</v>
      </c>
    </row>
    <row r="23" spans="1:17" s="13" customFormat="1" ht="12.75" x14ac:dyDescent="0.2">
      <c r="B23" s="8"/>
      <c r="F23" s="9" t="s">
        <v>46</v>
      </c>
      <c r="G23" s="9" t="s">
        <v>39</v>
      </c>
      <c r="H23" s="9" t="s">
        <v>4</v>
      </c>
      <c r="I23" s="45">
        <v>11</v>
      </c>
      <c r="J23" s="28">
        <v>2</v>
      </c>
      <c r="K23" s="73">
        <v>149.94999999999999</v>
      </c>
      <c r="L23" s="21">
        <f t="shared" si="3"/>
        <v>74.974999999999994</v>
      </c>
      <c r="M23" s="90"/>
      <c r="N23" s="56"/>
      <c r="O23" s="2">
        <v>11</v>
      </c>
      <c r="P23" s="3">
        <v>45</v>
      </c>
      <c r="Q23" s="3">
        <v>29</v>
      </c>
    </row>
    <row r="24" spans="1:17" s="13" customFormat="1" ht="13.5" thickBot="1" x14ac:dyDescent="0.25">
      <c r="A24" s="22"/>
      <c r="B24" s="10"/>
      <c r="C24" s="22"/>
      <c r="D24" s="22"/>
      <c r="E24" s="22"/>
      <c r="F24" s="25" t="s">
        <v>46</v>
      </c>
      <c r="G24" s="25" t="s">
        <v>39</v>
      </c>
      <c r="H24" s="25" t="s">
        <v>4</v>
      </c>
      <c r="I24" s="46">
        <v>11.5</v>
      </c>
      <c r="J24" s="29">
        <v>2</v>
      </c>
      <c r="K24" s="74">
        <v>149.94999999999999</v>
      </c>
      <c r="L24" s="26">
        <f t="shared" si="3"/>
        <v>74.974999999999994</v>
      </c>
      <c r="M24" s="91"/>
      <c r="N24" s="56"/>
      <c r="O24" s="2">
        <v>11.5</v>
      </c>
      <c r="P24" s="3">
        <v>45.5</v>
      </c>
      <c r="Q24" s="3">
        <v>29.5</v>
      </c>
    </row>
    <row r="25" spans="1:17" s="13" customFormat="1" ht="32.25" customHeight="1" x14ac:dyDescent="0.2">
      <c r="B25" s="8"/>
      <c r="F25" s="9" t="s">
        <v>44</v>
      </c>
      <c r="G25" s="9" t="s">
        <v>1</v>
      </c>
      <c r="H25" s="9" t="s">
        <v>6</v>
      </c>
      <c r="I25" s="45">
        <v>5.5</v>
      </c>
      <c r="J25" s="28">
        <v>3</v>
      </c>
      <c r="K25" s="73">
        <v>149.94999999999999</v>
      </c>
      <c r="L25" s="18">
        <f>K25*0.5</f>
        <v>74.974999999999994</v>
      </c>
      <c r="M25" s="90">
        <v>0.5</v>
      </c>
      <c r="N25" s="56"/>
      <c r="O25" s="2">
        <v>12</v>
      </c>
      <c r="P25" s="3">
        <v>46</v>
      </c>
      <c r="Q25" s="3">
        <v>30</v>
      </c>
    </row>
    <row r="26" spans="1:17" s="13" customFormat="1" ht="12.75" x14ac:dyDescent="0.2">
      <c r="B26" s="8"/>
      <c r="F26" s="9" t="s">
        <v>44</v>
      </c>
      <c r="G26" s="9" t="s">
        <v>1</v>
      </c>
      <c r="H26" s="9" t="s">
        <v>6</v>
      </c>
      <c r="I26" s="45">
        <v>6</v>
      </c>
      <c r="J26" s="28">
        <v>2</v>
      </c>
      <c r="K26" s="73">
        <v>149.94999999999999</v>
      </c>
      <c r="L26" s="21">
        <f t="shared" ref="L26:L36" si="4">K26*0.5</f>
        <v>74.974999999999994</v>
      </c>
      <c r="M26" s="90"/>
      <c r="N26" s="56"/>
      <c r="O26" s="2">
        <v>12.5</v>
      </c>
      <c r="P26" s="3">
        <v>47</v>
      </c>
      <c r="Q26" s="3">
        <v>30.5</v>
      </c>
    </row>
    <row r="27" spans="1:17" s="13" customFormat="1" ht="12.75" x14ac:dyDescent="0.2">
      <c r="B27" s="8"/>
      <c r="F27" s="9" t="s">
        <v>44</v>
      </c>
      <c r="G27" s="9" t="s">
        <v>1</v>
      </c>
      <c r="H27" s="9" t="s">
        <v>6</v>
      </c>
      <c r="I27" s="45">
        <v>6.5</v>
      </c>
      <c r="J27" s="28">
        <v>2</v>
      </c>
      <c r="K27" s="73">
        <v>149.94999999999999</v>
      </c>
      <c r="L27" s="21">
        <f t="shared" si="4"/>
        <v>74.974999999999994</v>
      </c>
      <c r="M27" s="90"/>
      <c r="N27" s="56"/>
      <c r="O27" s="2">
        <v>13</v>
      </c>
      <c r="P27" s="3">
        <v>47.5</v>
      </c>
      <c r="Q27" s="3">
        <v>31</v>
      </c>
    </row>
    <row r="28" spans="1:17" s="13" customFormat="1" ht="12.75" x14ac:dyDescent="0.2">
      <c r="B28" s="8"/>
      <c r="F28" s="9" t="s">
        <v>44</v>
      </c>
      <c r="G28" s="9" t="s">
        <v>1</v>
      </c>
      <c r="H28" s="9" t="s">
        <v>6</v>
      </c>
      <c r="I28" s="45">
        <v>7</v>
      </c>
      <c r="J28" s="28">
        <v>5</v>
      </c>
      <c r="K28" s="73">
        <v>149.94999999999999</v>
      </c>
      <c r="L28" s="21">
        <f t="shared" si="4"/>
        <v>74.974999999999994</v>
      </c>
      <c r="M28" s="90"/>
      <c r="N28" s="56"/>
    </row>
    <row r="29" spans="1:17" s="13" customFormat="1" ht="12.75" x14ac:dyDescent="0.2">
      <c r="B29" s="8"/>
      <c r="F29" s="9" t="s">
        <v>44</v>
      </c>
      <c r="G29" s="9" t="s">
        <v>1</v>
      </c>
      <c r="H29" s="9" t="s">
        <v>6</v>
      </c>
      <c r="I29" s="45">
        <v>7.5</v>
      </c>
      <c r="J29" s="28">
        <v>3</v>
      </c>
      <c r="K29" s="73">
        <v>149.94999999999999</v>
      </c>
      <c r="L29" s="21">
        <f t="shared" si="4"/>
        <v>74.974999999999994</v>
      </c>
      <c r="M29" s="90"/>
      <c r="N29" s="56"/>
    </row>
    <row r="30" spans="1:17" s="13" customFormat="1" ht="12.75" x14ac:dyDescent="0.2">
      <c r="B30" s="8"/>
      <c r="F30" s="9" t="s">
        <v>44</v>
      </c>
      <c r="G30" s="9" t="s">
        <v>1</v>
      </c>
      <c r="H30" s="9" t="s">
        <v>6</v>
      </c>
      <c r="I30" s="45">
        <v>8</v>
      </c>
      <c r="J30" s="28">
        <v>2</v>
      </c>
      <c r="K30" s="73">
        <v>149.94999999999999</v>
      </c>
      <c r="L30" s="21">
        <f t="shared" si="4"/>
        <v>74.974999999999994</v>
      </c>
      <c r="M30" s="90"/>
      <c r="N30" s="56"/>
    </row>
    <row r="31" spans="1:17" s="13" customFormat="1" ht="12.75" x14ac:dyDescent="0.2">
      <c r="B31" s="8"/>
      <c r="F31" s="9" t="s">
        <v>44</v>
      </c>
      <c r="G31" s="9" t="s">
        <v>1</v>
      </c>
      <c r="H31" s="9" t="s">
        <v>6</v>
      </c>
      <c r="I31" s="45">
        <v>9</v>
      </c>
      <c r="J31" s="28">
        <v>4</v>
      </c>
      <c r="K31" s="73">
        <v>149.94999999999999</v>
      </c>
      <c r="L31" s="21">
        <f t="shared" si="4"/>
        <v>74.974999999999994</v>
      </c>
      <c r="M31" s="90"/>
      <c r="N31" s="56"/>
    </row>
    <row r="32" spans="1:17" s="13" customFormat="1" ht="12.75" x14ac:dyDescent="0.2">
      <c r="B32" s="8"/>
      <c r="F32" s="9" t="s">
        <v>44</v>
      </c>
      <c r="G32" s="9" t="s">
        <v>1</v>
      </c>
      <c r="H32" s="9" t="s">
        <v>6</v>
      </c>
      <c r="I32" s="45">
        <v>9.5</v>
      </c>
      <c r="J32" s="28">
        <v>2</v>
      </c>
      <c r="K32" s="73">
        <v>149.94999999999999</v>
      </c>
      <c r="L32" s="21">
        <f t="shared" si="4"/>
        <v>74.974999999999994</v>
      </c>
      <c r="M32" s="90"/>
      <c r="N32" s="56"/>
    </row>
    <row r="33" spans="1:14" s="13" customFormat="1" ht="12.75" x14ac:dyDescent="0.2">
      <c r="B33" s="8"/>
      <c r="F33" s="9" t="s">
        <v>44</v>
      </c>
      <c r="G33" s="9" t="s">
        <v>1</v>
      </c>
      <c r="H33" s="9" t="s">
        <v>6</v>
      </c>
      <c r="I33" s="45">
        <v>10</v>
      </c>
      <c r="J33" s="28">
        <v>5</v>
      </c>
      <c r="K33" s="73">
        <v>149.94999999999999</v>
      </c>
      <c r="L33" s="21">
        <f t="shared" si="4"/>
        <v>74.974999999999994</v>
      </c>
      <c r="M33" s="90"/>
      <c r="N33" s="56"/>
    </row>
    <row r="34" spans="1:14" s="13" customFormat="1" ht="12.75" x14ac:dyDescent="0.2">
      <c r="B34" s="8"/>
      <c r="F34" s="9" t="s">
        <v>44</v>
      </c>
      <c r="G34" s="9" t="s">
        <v>1</v>
      </c>
      <c r="H34" s="9" t="s">
        <v>6</v>
      </c>
      <c r="I34" s="45">
        <v>10.5</v>
      </c>
      <c r="J34" s="28">
        <v>4</v>
      </c>
      <c r="K34" s="73">
        <v>149.94999999999999</v>
      </c>
      <c r="L34" s="21">
        <f t="shared" si="4"/>
        <v>74.974999999999994</v>
      </c>
      <c r="M34" s="90"/>
      <c r="N34" s="56"/>
    </row>
    <row r="35" spans="1:14" s="13" customFormat="1" ht="12.75" x14ac:dyDescent="0.2">
      <c r="B35" s="8"/>
      <c r="F35" s="9" t="s">
        <v>44</v>
      </c>
      <c r="G35" s="9" t="s">
        <v>1</v>
      </c>
      <c r="H35" s="9" t="s">
        <v>6</v>
      </c>
      <c r="I35" s="45">
        <v>11</v>
      </c>
      <c r="J35" s="28">
        <v>2</v>
      </c>
      <c r="K35" s="73">
        <v>149.94999999999999</v>
      </c>
      <c r="L35" s="21">
        <f t="shared" si="4"/>
        <v>74.974999999999994</v>
      </c>
      <c r="M35" s="90"/>
      <c r="N35" s="56"/>
    </row>
    <row r="36" spans="1:14" s="13" customFormat="1" ht="13.5" thickBot="1" x14ac:dyDescent="0.25">
      <c r="A36" s="22"/>
      <c r="B36" s="10"/>
      <c r="C36" s="22"/>
      <c r="D36" s="22"/>
      <c r="E36" s="22"/>
      <c r="F36" s="25" t="s">
        <v>44</v>
      </c>
      <c r="G36" s="25" t="s">
        <v>1</v>
      </c>
      <c r="H36" s="25" t="s">
        <v>6</v>
      </c>
      <c r="I36" s="46">
        <v>12.5</v>
      </c>
      <c r="J36" s="29">
        <v>3</v>
      </c>
      <c r="K36" s="74">
        <v>149.94999999999999</v>
      </c>
      <c r="L36" s="66">
        <f t="shared" si="4"/>
        <v>74.974999999999994</v>
      </c>
      <c r="M36" s="91"/>
      <c r="N36" s="56"/>
    </row>
    <row r="37" spans="1:14" s="13" customFormat="1" ht="42.75" customHeight="1" thickBot="1" x14ac:dyDescent="0.25">
      <c r="A37" s="125"/>
      <c r="B37" s="125" t="s">
        <v>26</v>
      </c>
      <c r="C37" s="125" t="str">
        <f>MID(F37,1,6)</f>
        <v>806561</v>
      </c>
      <c r="D37" s="125" t="str">
        <f>MID(F37,8,13)</f>
        <v>002</v>
      </c>
      <c r="E37" s="125" t="str">
        <f>CONCATENATE(D37,"/",I37)</f>
        <v>002/6</v>
      </c>
      <c r="F37" s="126" t="s">
        <v>24</v>
      </c>
      <c r="G37" s="127" t="s">
        <v>1</v>
      </c>
      <c r="H37" s="128" t="s">
        <v>6</v>
      </c>
      <c r="I37" s="129">
        <v>6</v>
      </c>
      <c r="J37" s="130">
        <v>3</v>
      </c>
      <c r="K37" s="131">
        <v>139.94999999999999</v>
      </c>
      <c r="L37" s="132">
        <v>55</v>
      </c>
      <c r="M37" s="133" t="s">
        <v>80</v>
      </c>
      <c r="N37" s="56"/>
    </row>
    <row r="38" spans="1:14" s="13" customFormat="1" ht="41.25" customHeight="1" x14ac:dyDescent="0.2">
      <c r="B38" s="11"/>
      <c r="F38" s="27" t="s">
        <v>51</v>
      </c>
      <c r="G38" s="27" t="s">
        <v>0</v>
      </c>
      <c r="H38" s="27" t="s">
        <v>3</v>
      </c>
      <c r="I38" s="47">
        <v>9</v>
      </c>
      <c r="J38" s="16">
        <v>2</v>
      </c>
      <c r="K38" s="75">
        <v>119.95</v>
      </c>
      <c r="L38" s="17">
        <v>50</v>
      </c>
      <c r="M38" s="90" t="s">
        <v>81</v>
      </c>
      <c r="N38" s="56"/>
    </row>
    <row r="39" spans="1:14" s="13" customFormat="1" ht="13.5" thickBot="1" x14ac:dyDescent="0.25">
      <c r="A39" s="22"/>
      <c r="B39" s="10"/>
      <c r="C39" s="22"/>
      <c r="D39" s="22"/>
      <c r="E39" s="22"/>
      <c r="F39" s="25" t="s">
        <v>51</v>
      </c>
      <c r="G39" s="25" t="s">
        <v>0</v>
      </c>
      <c r="H39" s="25" t="s">
        <v>3</v>
      </c>
      <c r="I39" s="46">
        <v>9.5</v>
      </c>
      <c r="J39" s="29">
        <v>1</v>
      </c>
      <c r="K39" s="74">
        <v>119.95</v>
      </c>
      <c r="L39" s="26">
        <v>50</v>
      </c>
      <c r="M39" s="91"/>
      <c r="N39" s="56"/>
    </row>
    <row r="40" spans="1:14" s="13" customFormat="1" ht="32.450000000000003" customHeight="1" x14ac:dyDescent="0.2">
      <c r="A40" s="33"/>
      <c r="F40" s="14" t="s">
        <v>50</v>
      </c>
      <c r="G40" s="15" t="s">
        <v>49</v>
      </c>
      <c r="H40" s="27" t="s">
        <v>3</v>
      </c>
      <c r="I40" s="47">
        <v>9</v>
      </c>
      <c r="J40" s="16">
        <v>2</v>
      </c>
      <c r="K40" s="75">
        <v>79.95</v>
      </c>
      <c r="L40" s="17">
        <f>K40*0.5</f>
        <v>39.975000000000001</v>
      </c>
      <c r="M40" s="90">
        <v>0.5</v>
      </c>
      <c r="N40" s="56"/>
    </row>
    <row r="41" spans="1:14" s="13" customFormat="1" ht="13.5" thickBot="1" x14ac:dyDescent="0.25">
      <c r="A41" s="22"/>
      <c r="B41" s="10"/>
      <c r="C41" s="22"/>
      <c r="D41" s="22"/>
      <c r="E41" s="22"/>
      <c r="F41" s="25" t="s">
        <v>50</v>
      </c>
      <c r="G41" s="25" t="s">
        <v>49</v>
      </c>
      <c r="H41" s="25" t="s">
        <v>3</v>
      </c>
      <c r="I41" s="46">
        <v>9.5</v>
      </c>
      <c r="J41" s="29">
        <v>1</v>
      </c>
      <c r="K41" s="74">
        <v>79.95</v>
      </c>
      <c r="L41" s="26">
        <f>K41*0.5</f>
        <v>39.975000000000001</v>
      </c>
      <c r="M41" s="91"/>
      <c r="N41" s="56"/>
    </row>
    <row r="42" spans="1:14" s="13" customFormat="1" ht="12.75" x14ac:dyDescent="0.2">
      <c r="I42" s="48"/>
      <c r="L42" s="35"/>
      <c r="M42" s="40"/>
    </row>
  </sheetData>
  <autoFilter ref="A1:M41" xr:uid="{00000000-0009-0000-0000-000000000000}"/>
  <mergeCells count="8">
    <mergeCell ref="M40:M41"/>
    <mergeCell ref="M38:M39"/>
    <mergeCell ref="M25:M36"/>
    <mergeCell ref="M14:M24"/>
    <mergeCell ref="M10:M13"/>
    <mergeCell ref="M8:M9"/>
    <mergeCell ref="M4:M7"/>
    <mergeCell ref="M2:M3"/>
  </mergeCells>
  <pageMargins left="0.70866141732283472" right="0.70866141732283472" top="0.74803149606299213" bottom="0.74803149606299213" header="0.31496062992125984" footer="0.31496062992125984"/>
  <pageSetup paperSize="9" scale="49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28"/>
  <sheetViews>
    <sheetView workbookViewId="0">
      <selection activeCell="A3" sqref="A3:C28"/>
    </sheetView>
  </sheetViews>
  <sheetFormatPr defaultRowHeight="15" x14ac:dyDescent="0.25"/>
  <sheetData>
    <row r="3" spans="1:3" x14ac:dyDescent="0.25">
      <c r="A3" s="2" t="s">
        <v>14</v>
      </c>
      <c r="B3" s="2" t="s">
        <v>15</v>
      </c>
      <c r="C3" s="2" t="s">
        <v>16</v>
      </c>
    </row>
    <row r="4" spans="1:3" x14ac:dyDescent="0.25">
      <c r="A4" s="2">
        <v>1</v>
      </c>
      <c r="B4" s="3">
        <v>32</v>
      </c>
      <c r="C4" s="3">
        <v>20</v>
      </c>
    </row>
    <row r="5" spans="1:3" x14ac:dyDescent="0.25">
      <c r="A5" s="2">
        <v>1.5</v>
      </c>
      <c r="B5" s="3">
        <v>33</v>
      </c>
      <c r="C5" s="3">
        <v>20.5</v>
      </c>
    </row>
    <row r="6" spans="1:3" x14ac:dyDescent="0.25">
      <c r="A6" s="2">
        <v>2</v>
      </c>
      <c r="B6" s="3">
        <v>33.5</v>
      </c>
      <c r="C6" s="3">
        <v>21</v>
      </c>
    </row>
    <row r="7" spans="1:3" x14ac:dyDescent="0.25">
      <c r="A7" s="2">
        <v>2.5</v>
      </c>
      <c r="B7" s="3">
        <v>34</v>
      </c>
      <c r="C7" s="3">
        <v>21.5</v>
      </c>
    </row>
    <row r="8" spans="1:3" x14ac:dyDescent="0.25">
      <c r="A8" s="2">
        <v>3</v>
      </c>
      <c r="B8" s="3">
        <v>35</v>
      </c>
      <c r="C8" s="3">
        <v>22</v>
      </c>
    </row>
    <row r="9" spans="1:3" x14ac:dyDescent="0.25">
      <c r="A9" s="2">
        <v>3.5</v>
      </c>
      <c r="B9" s="3">
        <v>35.5</v>
      </c>
      <c r="C9" s="3">
        <v>22.5</v>
      </c>
    </row>
    <row r="10" spans="1:3" x14ac:dyDescent="0.25">
      <c r="A10" s="2">
        <v>4</v>
      </c>
      <c r="B10" s="3">
        <v>36</v>
      </c>
      <c r="C10" s="3">
        <v>23</v>
      </c>
    </row>
    <row r="11" spans="1:3" x14ac:dyDescent="0.25">
      <c r="A11" s="2">
        <v>4.5</v>
      </c>
      <c r="B11" s="3">
        <v>36.5</v>
      </c>
      <c r="C11" s="3">
        <v>23.5</v>
      </c>
    </row>
    <row r="12" spans="1:3" x14ac:dyDescent="0.25">
      <c r="A12" s="2">
        <v>5</v>
      </c>
      <c r="B12" s="3">
        <v>37.5</v>
      </c>
      <c r="C12" s="3">
        <v>23.5</v>
      </c>
    </row>
    <row r="13" spans="1:3" x14ac:dyDescent="0.25">
      <c r="A13" s="2">
        <v>5.5</v>
      </c>
      <c r="B13" s="3">
        <v>38</v>
      </c>
      <c r="C13" s="3">
        <v>24</v>
      </c>
    </row>
    <row r="14" spans="1:3" x14ac:dyDescent="0.25">
      <c r="A14" s="2">
        <v>6</v>
      </c>
      <c r="B14" s="3">
        <v>38.5</v>
      </c>
      <c r="C14" s="3">
        <v>24</v>
      </c>
    </row>
    <row r="15" spans="1:3" x14ac:dyDescent="0.25">
      <c r="A15" s="2">
        <v>6.5</v>
      </c>
      <c r="B15" s="3">
        <v>39</v>
      </c>
      <c r="C15" s="3">
        <v>24.5</v>
      </c>
    </row>
    <row r="16" spans="1:3" x14ac:dyDescent="0.25">
      <c r="A16" s="2">
        <v>7</v>
      </c>
      <c r="B16" s="3">
        <v>40</v>
      </c>
      <c r="C16" s="3">
        <v>25</v>
      </c>
    </row>
    <row r="17" spans="1:3" x14ac:dyDescent="0.25">
      <c r="A17" s="2">
        <v>7.5</v>
      </c>
      <c r="B17" s="3">
        <v>40.5</v>
      </c>
      <c r="C17" s="3">
        <v>25.5</v>
      </c>
    </row>
    <row r="18" spans="1:3" x14ac:dyDescent="0.25">
      <c r="A18" s="2">
        <v>8</v>
      </c>
      <c r="B18" s="3">
        <v>41</v>
      </c>
      <c r="C18" s="3">
        <v>26</v>
      </c>
    </row>
    <row r="19" spans="1:3" x14ac:dyDescent="0.25">
      <c r="A19" s="2">
        <v>8.5</v>
      </c>
      <c r="B19" s="3">
        <v>42</v>
      </c>
      <c r="C19" s="3">
        <v>26.5</v>
      </c>
    </row>
    <row r="20" spans="1:3" x14ac:dyDescent="0.25">
      <c r="A20" s="2">
        <v>9</v>
      </c>
      <c r="B20" s="3">
        <v>42.5</v>
      </c>
      <c r="C20" s="3">
        <v>27</v>
      </c>
    </row>
    <row r="21" spans="1:3" x14ac:dyDescent="0.25">
      <c r="A21" s="2">
        <v>9.5</v>
      </c>
      <c r="B21" s="3">
        <v>43</v>
      </c>
      <c r="C21" s="3">
        <v>27.5</v>
      </c>
    </row>
    <row r="22" spans="1:3" x14ac:dyDescent="0.25">
      <c r="A22" s="2">
        <v>10</v>
      </c>
      <c r="B22" s="3">
        <v>44</v>
      </c>
      <c r="C22" s="3">
        <v>28</v>
      </c>
    </row>
    <row r="23" spans="1:3" x14ac:dyDescent="0.25">
      <c r="A23" s="2">
        <v>10.5</v>
      </c>
      <c r="B23" s="3">
        <v>44.5</v>
      </c>
      <c r="C23" s="3">
        <v>28.5</v>
      </c>
    </row>
    <row r="24" spans="1:3" x14ac:dyDescent="0.25">
      <c r="A24" s="2">
        <v>11</v>
      </c>
      <c r="B24" s="3">
        <v>45</v>
      </c>
      <c r="C24" s="3">
        <v>29</v>
      </c>
    </row>
    <row r="25" spans="1:3" x14ac:dyDescent="0.25">
      <c r="A25" s="2">
        <v>11.5</v>
      </c>
      <c r="B25" s="3">
        <v>45.5</v>
      </c>
      <c r="C25" s="3">
        <v>29.5</v>
      </c>
    </row>
    <row r="26" spans="1:3" x14ac:dyDescent="0.25">
      <c r="A26" s="2">
        <v>12</v>
      </c>
      <c r="B26" s="3">
        <v>46</v>
      </c>
      <c r="C26" s="3">
        <v>30</v>
      </c>
    </row>
    <row r="27" spans="1:3" x14ac:dyDescent="0.25">
      <c r="A27" s="2">
        <v>12.5</v>
      </c>
      <c r="B27" s="3">
        <v>47</v>
      </c>
      <c r="C27" s="3">
        <v>30.5</v>
      </c>
    </row>
    <row r="28" spans="1:3" x14ac:dyDescent="0.25">
      <c r="A28" s="2">
        <v>13</v>
      </c>
      <c r="B28" s="3">
        <v>47.5</v>
      </c>
      <c r="C28" s="3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Nagleņu_piedāvājums</vt:lpstr>
      <vt:lpstr>SPECPIEDĀVĀJUMS</vt:lpstr>
      <vt:lpstr>Izmēru skala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Uldis Kaneps</dc:creator>
  <cp:lastModifiedBy>Arnis Ozolins</cp:lastModifiedBy>
  <cp:lastPrinted>2022-09-28T08:57:14Z</cp:lastPrinted>
  <dcterms:created xsi:type="dcterms:W3CDTF">2018-08-21T08:12:39Z</dcterms:created>
  <dcterms:modified xsi:type="dcterms:W3CDTF">2022-09-28T11:06:28Z</dcterms:modified>
</cp:coreProperties>
</file>