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Arnis\Nike_\TEAM_SALE\"/>
    </mc:Choice>
  </mc:AlternateContent>
  <xr:revisionPtr revIDLastSave="0" documentId="13_ncr:1_{20833E0F-004A-4F13-B504-33A8B3790F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agleņu_piedāvājums" sheetId="1" r:id="rId1"/>
    <sheet name="Izmēru skala" sheetId="2" r:id="rId2"/>
  </sheets>
  <definedNames>
    <definedName name="_xlnm._FilterDatabase" localSheetId="0" hidden="1">Nagleņu_piedāvājums!$A$1:$O$191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N192" i="1"/>
  <c r="N191" i="1"/>
  <c r="N182" i="1"/>
  <c r="N180" i="1"/>
  <c r="N181" i="1"/>
  <c r="N179" i="1"/>
  <c r="L180" i="1"/>
  <c r="L181" i="1"/>
  <c r="L179" i="1"/>
  <c r="N177" i="1"/>
  <c r="N178" i="1"/>
  <c r="N176" i="1"/>
  <c r="N165" i="1"/>
  <c r="N166" i="1"/>
  <c r="N164" i="1"/>
  <c r="N163" i="1"/>
  <c r="N162" i="1"/>
  <c r="L163" i="1"/>
  <c r="L162" i="1"/>
  <c r="N158" i="1"/>
  <c r="N159" i="1"/>
  <c r="N160" i="1"/>
  <c r="N161" i="1"/>
  <c r="N157" i="1"/>
  <c r="N147" i="1"/>
  <c r="N148" i="1"/>
  <c r="N149" i="1"/>
  <c r="N150" i="1"/>
  <c r="N151" i="1"/>
  <c r="N152" i="1"/>
  <c r="N153" i="1"/>
  <c r="N154" i="1"/>
  <c r="N155" i="1"/>
  <c r="N156" i="1"/>
  <c r="N146" i="1"/>
  <c r="L147" i="1"/>
  <c r="L148" i="1"/>
  <c r="L149" i="1"/>
  <c r="L150" i="1"/>
  <c r="L151" i="1"/>
  <c r="L152" i="1"/>
  <c r="L153" i="1"/>
  <c r="L154" i="1"/>
  <c r="L155" i="1"/>
  <c r="L156" i="1"/>
  <c r="L146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3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N2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31" i="1"/>
  <c r="N125" i="1" l="1"/>
  <c r="N126" i="1"/>
  <c r="N127" i="1"/>
  <c r="N128" i="1"/>
  <c r="N129" i="1"/>
  <c r="N124" i="1"/>
  <c r="L125" i="1"/>
  <c r="L126" i="1"/>
  <c r="L127" i="1"/>
  <c r="L128" i="1"/>
  <c r="L129" i="1"/>
  <c r="L124" i="1"/>
  <c r="N114" i="1"/>
  <c r="N115" i="1"/>
  <c r="N116" i="1"/>
  <c r="N117" i="1"/>
  <c r="N118" i="1"/>
  <c r="N119" i="1"/>
  <c r="N120" i="1"/>
  <c r="N121" i="1"/>
  <c r="N122" i="1"/>
  <c r="N123" i="1"/>
  <c r="N113" i="1"/>
  <c r="L114" i="1"/>
  <c r="L115" i="1"/>
  <c r="L116" i="1"/>
  <c r="L117" i="1"/>
  <c r="L118" i="1"/>
  <c r="L119" i="1"/>
  <c r="L120" i="1"/>
  <c r="L121" i="1"/>
  <c r="L122" i="1"/>
  <c r="L123" i="1"/>
  <c r="L113" i="1"/>
  <c r="N90" i="1"/>
  <c r="N91" i="1"/>
  <c r="N92" i="1"/>
  <c r="N93" i="1"/>
  <c r="L91" i="1"/>
  <c r="L92" i="1"/>
  <c r="L93" i="1"/>
  <c r="L90" i="1"/>
  <c r="N87" i="1"/>
  <c r="N88" i="1"/>
  <c r="N89" i="1"/>
  <c r="L88" i="1"/>
  <c r="L89" i="1"/>
  <c r="L87" i="1"/>
  <c r="N83" i="1"/>
  <c r="N84" i="1"/>
  <c r="N85" i="1"/>
  <c r="N86" i="1"/>
  <c r="N82" i="1"/>
  <c r="L83" i="1"/>
  <c r="L84" i="1"/>
  <c r="L85" i="1"/>
  <c r="L86" i="1"/>
  <c r="L82" i="1"/>
  <c r="N54" i="1"/>
  <c r="N51" i="1"/>
  <c r="N52" i="1"/>
  <c r="N53" i="1"/>
  <c r="N50" i="1"/>
  <c r="L51" i="1"/>
  <c r="L52" i="1"/>
  <c r="L53" i="1"/>
  <c r="L50" i="1"/>
  <c r="N33" i="1"/>
  <c r="N32" i="1"/>
  <c r="N28" i="1"/>
  <c r="N29" i="1"/>
  <c r="N30" i="1"/>
  <c r="N31" i="1"/>
  <c r="N27" i="1"/>
  <c r="L28" i="1"/>
  <c r="L29" i="1"/>
  <c r="L30" i="1"/>
  <c r="L31" i="1"/>
  <c r="L27" i="1"/>
  <c r="N26" i="1"/>
  <c r="N25" i="1"/>
  <c r="L26" i="1"/>
  <c r="L25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68" i="1"/>
  <c r="L18" i="1"/>
  <c r="L19" i="1"/>
  <c r="L20" i="1"/>
  <c r="L21" i="1"/>
  <c r="L22" i="1"/>
  <c r="L23" i="1"/>
  <c r="L24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67" i="1"/>
  <c r="L168" i="1"/>
  <c r="L169" i="1"/>
  <c r="L170" i="1"/>
  <c r="L171" i="1"/>
  <c r="L172" i="1"/>
  <c r="L173" i="1"/>
  <c r="L174" i="1"/>
  <c r="L175" i="1"/>
  <c r="L183" i="1"/>
  <c r="L184" i="1"/>
  <c r="L185" i="1"/>
  <c r="L186" i="1"/>
  <c r="L187" i="1"/>
  <c r="L188" i="1"/>
  <c r="L189" i="1"/>
  <c r="L190" i="1"/>
  <c r="N167" i="1" l="1"/>
  <c r="N168" i="1"/>
  <c r="N169" i="1"/>
  <c r="N170" i="1"/>
  <c r="N171" i="1"/>
  <c r="N172" i="1"/>
  <c r="N173" i="1"/>
  <c r="N174" i="1"/>
  <c r="N175" i="1"/>
  <c r="N183" i="1"/>
  <c r="N184" i="1"/>
  <c r="N185" i="1"/>
  <c r="N186" i="1"/>
  <c r="N187" i="1"/>
  <c r="N188" i="1"/>
  <c r="N189" i="1"/>
  <c r="N190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56" i="1"/>
  <c r="N57" i="1"/>
  <c r="N58" i="1"/>
  <c r="N59" i="1"/>
  <c r="N60" i="1"/>
  <c r="N61" i="1"/>
  <c r="N62" i="1"/>
  <c r="N63" i="1"/>
  <c r="N64" i="1"/>
  <c r="N65" i="1"/>
  <c r="N66" i="1"/>
  <c r="N67" i="1"/>
  <c r="N55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C162" i="1"/>
  <c r="D162" i="1"/>
  <c r="E162" i="1" s="1"/>
  <c r="C55" i="1"/>
  <c r="D55" i="1"/>
  <c r="E55" i="1" s="1"/>
  <c r="C131" i="1"/>
  <c r="D131" i="1"/>
  <c r="E131" i="1" s="1"/>
  <c r="C127" i="1" l="1"/>
  <c r="D127" i="1"/>
  <c r="E127" i="1" s="1"/>
  <c r="C83" i="1" l="1"/>
  <c r="D83" i="1"/>
  <c r="E83" i="1" s="1"/>
  <c r="C84" i="1"/>
  <c r="D84" i="1"/>
  <c r="E84" i="1" s="1"/>
  <c r="C69" i="1" l="1"/>
  <c r="D69" i="1"/>
  <c r="E69" i="1" s="1"/>
  <c r="C70" i="1"/>
  <c r="D70" i="1"/>
  <c r="E70" i="1" s="1"/>
  <c r="C71" i="1"/>
  <c r="D71" i="1"/>
  <c r="E71" i="1" s="1"/>
  <c r="C72" i="1"/>
  <c r="D72" i="1"/>
  <c r="E72" i="1" s="1"/>
  <c r="C73" i="1"/>
  <c r="D73" i="1"/>
  <c r="E73" i="1" s="1"/>
  <c r="C74" i="1"/>
  <c r="D74" i="1"/>
  <c r="E74" i="1" s="1"/>
  <c r="C75" i="1"/>
  <c r="D75" i="1"/>
  <c r="E75" i="1" s="1"/>
  <c r="C76" i="1"/>
  <c r="D76" i="1"/>
  <c r="E76" i="1" s="1"/>
  <c r="C77" i="1"/>
  <c r="D77" i="1"/>
  <c r="E77" i="1" s="1"/>
  <c r="C78" i="1"/>
  <c r="D78" i="1"/>
  <c r="E78" i="1" s="1"/>
  <c r="C79" i="1"/>
  <c r="D79" i="1"/>
  <c r="E79" i="1" s="1"/>
  <c r="C80" i="1"/>
  <c r="D80" i="1"/>
  <c r="E80" i="1" s="1"/>
  <c r="C81" i="1"/>
  <c r="D81" i="1"/>
  <c r="E81" i="1" s="1"/>
  <c r="C68" i="1"/>
  <c r="D68" i="1"/>
  <c r="E68" i="1" s="1"/>
  <c r="C181" i="1"/>
  <c r="C180" i="1"/>
  <c r="D180" i="1"/>
  <c r="E180" i="1" s="1"/>
  <c r="D181" i="1"/>
  <c r="E181" i="1" s="1"/>
  <c r="C32" i="1"/>
  <c r="D32" i="1"/>
  <c r="E32" i="1" s="1"/>
  <c r="C33" i="1"/>
  <c r="D33" i="1"/>
  <c r="E33" i="1" s="1"/>
  <c r="C26" i="1" l="1"/>
  <c r="D26" i="1"/>
  <c r="E26" i="1" s="1"/>
  <c r="D25" i="1"/>
  <c r="E25" i="1" s="1"/>
  <c r="C25" i="1"/>
  <c r="D89" i="1" l="1"/>
  <c r="E89" i="1" s="1"/>
  <c r="C89" i="1"/>
  <c r="D88" i="1"/>
  <c r="E88" i="1" s="1"/>
  <c r="C88" i="1"/>
  <c r="D87" i="1"/>
  <c r="E87" i="1" s="1"/>
  <c r="C87" i="1"/>
  <c r="D124" i="1"/>
  <c r="E124" i="1" s="1"/>
  <c r="C124" i="1"/>
  <c r="D125" i="1"/>
  <c r="E125" i="1" s="1"/>
  <c r="C125" i="1"/>
  <c r="D126" i="1"/>
  <c r="E126" i="1" s="1"/>
  <c r="C126" i="1"/>
  <c r="D128" i="1"/>
  <c r="E128" i="1" s="1"/>
  <c r="C128" i="1"/>
  <c r="D129" i="1"/>
  <c r="E129" i="1" s="1"/>
  <c r="C129" i="1"/>
  <c r="D167" i="1"/>
  <c r="E167" i="1" s="1"/>
  <c r="C167" i="1"/>
  <c r="D93" i="1"/>
  <c r="E93" i="1" s="1"/>
  <c r="C93" i="1"/>
  <c r="D92" i="1"/>
  <c r="E92" i="1" s="1"/>
  <c r="C92" i="1"/>
  <c r="D91" i="1"/>
  <c r="E91" i="1" s="1"/>
  <c r="C91" i="1"/>
  <c r="D90" i="1"/>
  <c r="E90" i="1" s="1"/>
  <c r="C90" i="1"/>
  <c r="D54" i="1"/>
  <c r="E54" i="1" s="1"/>
  <c r="C54" i="1"/>
  <c r="D53" i="1"/>
  <c r="E53" i="1" s="1"/>
  <c r="C53" i="1"/>
  <c r="D52" i="1"/>
  <c r="E52" i="1" s="1"/>
  <c r="C52" i="1"/>
  <c r="D51" i="1"/>
  <c r="E51" i="1" s="1"/>
  <c r="C51" i="1"/>
  <c r="D50" i="1"/>
  <c r="E50" i="1" s="1"/>
  <c r="C50" i="1"/>
  <c r="D188" i="1" l="1"/>
  <c r="E188" i="1" s="1"/>
  <c r="C188" i="1"/>
  <c r="D186" i="1"/>
  <c r="E186" i="1" s="1"/>
  <c r="C186" i="1"/>
  <c r="D166" i="1"/>
  <c r="E166" i="1" s="1"/>
  <c r="C166" i="1"/>
  <c r="D160" i="1"/>
  <c r="E160" i="1" s="1"/>
  <c r="C160" i="1"/>
  <c r="D184" i="1" l="1"/>
  <c r="E184" i="1" s="1"/>
  <c r="C184" i="1"/>
  <c r="D173" i="1"/>
  <c r="E173" i="1" s="1"/>
  <c r="C173" i="1"/>
  <c r="C130" i="1" l="1"/>
  <c r="D130" i="1"/>
  <c r="E130" i="1" s="1"/>
  <c r="C27" i="1"/>
  <c r="C28" i="1"/>
  <c r="C29" i="1"/>
  <c r="C30" i="1"/>
  <c r="C31" i="1"/>
  <c r="D27" i="1"/>
  <c r="E27" i="1" s="1"/>
  <c r="D28" i="1"/>
  <c r="E28" i="1" s="1"/>
  <c r="D29" i="1"/>
  <c r="E29" i="1" s="1"/>
  <c r="D30" i="1"/>
  <c r="E30" i="1" s="1"/>
  <c r="D31" i="1"/>
  <c r="E31" i="1" s="1"/>
  <c r="C82" i="1" l="1"/>
  <c r="C85" i="1"/>
  <c r="C86" i="1"/>
  <c r="C157" i="1"/>
  <c r="C158" i="1"/>
  <c r="C159" i="1"/>
  <c r="C161" i="1"/>
  <c r="C164" i="1"/>
  <c r="C165" i="1"/>
  <c r="C168" i="1"/>
  <c r="C169" i="1"/>
  <c r="C170" i="1"/>
  <c r="C171" i="1"/>
  <c r="C172" i="1"/>
  <c r="C174" i="1"/>
  <c r="C175" i="1"/>
  <c r="C176" i="1"/>
  <c r="C178" i="1"/>
  <c r="C179" i="1"/>
  <c r="C182" i="1"/>
  <c r="C183" i="1"/>
  <c r="C185" i="1"/>
  <c r="C187" i="1"/>
  <c r="C189" i="1"/>
  <c r="C190" i="1"/>
  <c r="C191" i="1"/>
  <c r="D82" i="1"/>
  <c r="E82" i="1" s="1"/>
  <c r="D85" i="1"/>
  <c r="E85" i="1" s="1"/>
  <c r="D86" i="1"/>
  <c r="E86" i="1" s="1"/>
  <c r="D157" i="1"/>
  <c r="E157" i="1" s="1"/>
  <c r="D158" i="1"/>
  <c r="E158" i="1" s="1"/>
  <c r="D159" i="1"/>
  <c r="E159" i="1" s="1"/>
  <c r="D161" i="1"/>
  <c r="E161" i="1" s="1"/>
  <c r="D164" i="1"/>
  <c r="E164" i="1" s="1"/>
  <c r="D165" i="1"/>
  <c r="E165" i="1" s="1"/>
  <c r="D168" i="1"/>
  <c r="E168" i="1" s="1"/>
  <c r="D169" i="1"/>
  <c r="E169" i="1" s="1"/>
  <c r="D170" i="1"/>
  <c r="E170" i="1" s="1"/>
  <c r="D171" i="1"/>
  <c r="E171" i="1" s="1"/>
  <c r="D172" i="1"/>
  <c r="E172" i="1" s="1"/>
  <c r="D174" i="1"/>
  <c r="E174" i="1" s="1"/>
  <c r="D175" i="1"/>
  <c r="E175" i="1" s="1"/>
  <c r="D176" i="1"/>
  <c r="E176" i="1" s="1"/>
  <c r="D178" i="1"/>
  <c r="E178" i="1" s="1"/>
  <c r="D179" i="1"/>
  <c r="E179" i="1" s="1"/>
  <c r="D182" i="1"/>
  <c r="E182" i="1" s="1"/>
  <c r="D183" i="1"/>
  <c r="E183" i="1" s="1"/>
  <c r="D185" i="1"/>
  <c r="E185" i="1" s="1"/>
  <c r="D187" i="1"/>
  <c r="E187" i="1" s="1"/>
  <c r="D189" i="1"/>
  <c r="E189" i="1" s="1"/>
  <c r="D190" i="1"/>
  <c r="E190" i="1" s="1"/>
  <c r="D191" i="1"/>
  <c r="E191" i="1" s="1"/>
</calcChain>
</file>

<file path=xl/sharedStrings.xml><?xml version="1.0" encoding="utf-8"?>
<sst xmlns="http://schemas.openxmlformats.org/spreadsheetml/2006/main" count="679" uniqueCount="155">
  <si>
    <t>NIKE ZOOM ROTATIONAL 6</t>
  </si>
  <si>
    <t>NIKE TRIPLE JUMP ELITE</t>
  </si>
  <si>
    <t>NIKE HIGH JUMP ELITE</t>
  </si>
  <si>
    <t>NIKE ZOOM SUPERFLY ELITE</t>
  </si>
  <si>
    <t>NIKE ZOOM RIVAL S 9</t>
  </si>
  <si>
    <t>NIKE ZOOM RIVAL D 10</t>
  </si>
  <si>
    <t>Lode, Disks, Veseris</t>
  </si>
  <si>
    <t>Trīssoļlēkšanas</t>
  </si>
  <si>
    <t>400m-1500m</t>
  </si>
  <si>
    <t>Augstlēkšanas</t>
  </si>
  <si>
    <t>100m-400m</t>
  </si>
  <si>
    <t>Attēls</t>
  </si>
  <si>
    <t>Artikuls</t>
  </si>
  <si>
    <t>Nosaukums</t>
  </si>
  <si>
    <t>Kategorija</t>
  </si>
  <si>
    <t>Izmērs US</t>
  </si>
  <si>
    <t>Cena EUR (ar PVN)</t>
  </si>
  <si>
    <t>US</t>
  </si>
  <si>
    <t>EUR</t>
  </si>
  <si>
    <t>cm</t>
  </si>
  <si>
    <t>ZOOM LJ 4</t>
  </si>
  <si>
    <t>Tāllekšana</t>
  </si>
  <si>
    <t>NIKE ZOOM VICTORY ELITE 2</t>
  </si>
  <si>
    <t>800m-3000m</t>
  </si>
  <si>
    <t>NIKE ZOOM RIVAL M 9</t>
  </si>
  <si>
    <t>806561-600</t>
  </si>
  <si>
    <t>NIKE ZOOM SD 4</t>
  </si>
  <si>
    <t>685135-002</t>
  </si>
  <si>
    <t>NIKE ZOOM MAMBA V</t>
  </si>
  <si>
    <t>685131-001</t>
  </si>
  <si>
    <t>Klubu un sporta skolu atlaide</t>
  </si>
  <si>
    <t>Cena ar atlaidi klubiem/sporta skolām EUR (Ar PVN)</t>
  </si>
  <si>
    <t>Cena ar atlaidi individuāli</t>
  </si>
  <si>
    <t>Atlaide individuāli</t>
  </si>
  <si>
    <t>865633-002</t>
  </si>
  <si>
    <t>NIKE ZOOM JA FLY 3</t>
  </si>
  <si>
    <t>800m-10000m</t>
  </si>
  <si>
    <t>835998-003</t>
  </si>
  <si>
    <t>415339-004</t>
  </si>
  <si>
    <t>685135-003</t>
  </si>
  <si>
    <t>806561-002</t>
  </si>
  <si>
    <t>800m-3000m/kavēkļu</t>
  </si>
  <si>
    <t>835996-002</t>
  </si>
  <si>
    <t>835995-002</t>
  </si>
  <si>
    <t>NIKE ZOOM MATUMBO 3</t>
  </si>
  <si>
    <t>1500m  - 10000m</t>
  </si>
  <si>
    <t>705394-003</t>
  </si>
  <si>
    <t>685131-003</t>
  </si>
  <si>
    <t>907566-003</t>
  </si>
  <si>
    <t>835996_002/6</t>
  </si>
  <si>
    <t>835996_002/7</t>
  </si>
  <si>
    <t>835996_002/8</t>
  </si>
  <si>
    <t>835998_003/6</t>
  </si>
  <si>
    <t>835998_003/7</t>
  </si>
  <si>
    <t>835998_003/8</t>
  </si>
  <si>
    <t>835995_002/8</t>
  </si>
  <si>
    <t>415339_004/6</t>
  </si>
  <si>
    <t>415339_004/7</t>
  </si>
  <si>
    <t>415339_004/8</t>
  </si>
  <si>
    <t>705394_003/6</t>
  </si>
  <si>
    <t>806561_002/6</t>
  </si>
  <si>
    <t>806561_002/7</t>
  </si>
  <si>
    <t>806561_002/9</t>
  </si>
  <si>
    <t>806561_002/11</t>
  </si>
  <si>
    <t>806561_600/5</t>
  </si>
  <si>
    <t>806561_600/6</t>
  </si>
  <si>
    <t>685131_003/6</t>
  </si>
  <si>
    <t>685135_003/6</t>
  </si>
  <si>
    <t>685135_003/9</t>
  </si>
  <si>
    <t>685135_003/12</t>
  </si>
  <si>
    <t>685135_002/7</t>
  </si>
  <si>
    <t>835996_002/6,5</t>
  </si>
  <si>
    <t>835996_002/7,5</t>
  </si>
  <si>
    <t>835998_003/6,5</t>
  </si>
  <si>
    <t>835998_003/7,5</t>
  </si>
  <si>
    <t>907566_003/11,5</t>
  </si>
  <si>
    <t>415339_004/6,5</t>
  </si>
  <si>
    <t>705394_003/6,5</t>
  </si>
  <si>
    <t>806561_002/7,5</t>
  </si>
  <si>
    <t>806561_002/8,5</t>
  </si>
  <si>
    <t>806561_002/9,5</t>
  </si>
  <si>
    <t>806561_002/11,5</t>
  </si>
  <si>
    <t>685131_001/6,5</t>
  </si>
  <si>
    <t>685135_003/10,5</t>
  </si>
  <si>
    <t>685135_003/11,5</t>
  </si>
  <si>
    <t>806561_002/10,5</t>
  </si>
  <si>
    <t>685135_003/8</t>
  </si>
  <si>
    <t>415339_004/7,5</t>
  </si>
  <si>
    <t>705394_003/7</t>
  </si>
  <si>
    <t>685135_003/9,5</t>
  </si>
  <si>
    <t>685135_003/11</t>
  </si>
  <si>
    <t>907564-604</t>
  </si>
  <si>
    <t>NIKE ZOOM 400</t>
  </si>
  <si>
    <t>AA1205-404</t>
  </si>
  <si>
    <t>200m-800m</t>
  </si>
  <si>
    <t>AA1205_404/10,5</t>
  </si>
  <si>
    <t>907564_604/3</t>
  </si>
  <si>
    <t>907564_604/3,5</t>
  </si>
  <si>
    <t>907564_604/4</t>
  </si>
  <si>
    <t>907564_604/4,5</t>
  </si>
  <si>
    <t>835995_002/6,5</t>
  </si>
  <si>
    <t>835995_002/7</t>
  </si>
  <si>
    <t>835995_002/7,5</t>
  </si>
  <si>
    <t>AH1020_604/5</t>
  </si>
  <si>
    <t>AH1020_604/5,5</t>
  </si>
  <si>
    <t>AH1020_604/7,5</t>
  </si>
  <si>
    <t>AH1020_604/9,5</t>
  </si>
  <si>
    <t>AH1020_604/10</t>
  </si>
  <si>
    <t>AH1020_604/11,5</t>
  </si>
  <si>
    <t>AH1020-604</t>
  </si>
  <si>
    <t>AJ1697-003</t>
  </si>
  <si>
    <t>AJ1697_003/7,5</t>
  </si>
  <si>
    <t>AJ1697_003/8</t>
  </si>
  <si>
    <t>AJ1697_003/8,5</t>
  </si>
  <si>
    <t>NIKE ZOOM SUPERFLY ELITE 2</t>
  </si>
  <si>
    <t>CD4382_100/6</t>
  </si>
  <si>
    <t>CD4382_100/6,5</t>
  </si>
  <si>
    <t>CD4382-100</t>
  </si>
  <si>
    <t>865633_002/5</t>
  </si>
  <si>
    <t>865633_002/5,5</t>
  </si>
  <si>
    <t>685131_003/6,5</t>
  </si>
  <si>
    <t>685131_003/7</t>
  </si>
  <si>
    <t>CV0400-100_5</t>
  </si>
  <si>
    <t>CV0400-100_5,5</t>
  </si>
  <si>
    <t>CV0400-100_6</t>
  </si>
  <si>
    <t>CV0400-100_6,5</t>
  </si>
  <si>
    <t>CV0400-100_7</t>
  </si>
  <si>
    <t>CV0400-100_7,5</t>
  </si>
  <si>
    <t>CV0400-100_8</t>
  </si>
  <si>
    <t>CV0400-100_8,5</t>
  </si>
  <si>
    <t>CV0400-100_9</t>
  </si>
  <si>
    <t>CV0400-100_9,5</t>
  </si>
  <si>
    <t>CV0400-100_10</t>
  </si>
  <si>
    <t>CV0400-100_10,5</t>
  </si>
  <si>
    <t>CV0400-100_11</t>
  </si>
  <si>
    <t>CV0400-100_11,5</t>
  </si>
  <si>
    <t>NIKE ZOOMX DRAGONFLY</t>
  </si>
  <si>
    <t>DJ5258-100</t>
  </si>
  <si>
    <t>NIKE AIR ZOOM LJ ELITE</t>
  </si>
  <si>
    <t>NIKE AIR ZOOM MAXFLY</t>
  </si>
  <si>
    <t>DH5359-800</t>
  </si>
  <si>
    <t>NIKE AIR ZOOM VICTORY FK</t>
  </si>
  <si>
    <t>DJ6205-100</t>
  </si>
  <si>
    <t>800-5000m</t>
  </si>
  <si>
    <t>NIKE TRIPLE JUMP ELITE 2</t>
  </si>
  <si>
    <t>AO0808-800</t>
  </si>
  <si>
    <t>AH1020-007</t>
  </si>
  <si>
    <t>AH1020-406</t>
  </si>
  <si>
    <t>907564-008</t>
  </si>
  <si>
    <t>DJ5255-100</t>
  </si>
  <si>
    <t>DJ5261-100</t>
  </si>
  <si>
    <t>1500m – 10000m</t>
  </si>
  <si>
    <t>CT0079-800</t>
  </si>
  <si>
    <t>Skaits</t>
  </si>
  <si>
    <t>SPECIĀLAIS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</si>
</sst>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4" tint="-0.49998474074526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4" borderId="9" applyNumberFormat="0" applyProtection="0">
      <alignment horizontal="left" vertical="center" indent="1"/>
    </xf>
    <xf numFmtId="4" fontId="9" fillId="5" borderId="9" applyNumberFormat="0" applyProtection="0">
      <alignment horizontal="right" vertical="center"/>
    </xf>
  </cellStyleXfs>
  <cellXfs count="137">
    <xf numFmtId="0" fontId="0" fillId="0" borderId="0" xfId="0"/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1" xfId="1" applyBorder="1"/>
    <xf numFmtId="0" fontId="4" fillId="0" borderId="1" xfId="1" applyFont="1" applyBorder="1" applyAlignment="1">
      <alignment horizontal="center" vertical="center"/>
    </xf>
    <xf numFmtId="0" fontId="0" fillId="0" borderId="2" xfId="0" applyBorder="1"/>
    <xf numFmtId="0" fontId="3" fillId="0" borderId="2" xfId="1" applyBorder="1"/>
    <xf numFmtId="0" fontId="4" fillId="0" borderId="2" xfId="1" applyFont="1" applyBorder="1" applyAlignment="1">
      <alignment horizontal="center" vertical="center"/>
    </xf>
    <xf numFmtId="0" fontId="0" fillId="0" borderId="5" xfId="0" applyBorder="1"/>
    <xf numFmtId="0" fontId="3" fillId="0" borderId="5" xfId="1" applyBorder="1"/>
    <xf numFmtId="0" fontId="0" fillId="0" borderId="5" xfId="0" applyFill="1" applyBorder="1" applyAlignment="1">
      <alignment horizontal="left"/>
    </xf>
    <xf numFmtId="0" fontId="4" fillId="0" borderId="5" xfId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2" fontId="1" fillId="0" borderId="5" xfId="1" applyNumberFormat="1" applyFont="1" applyBorder="1" applyAlignment="1">
      <alignment horizontal="center"/>
    </xf>
    <xf numFmtId="0" fontId="2" fillId="0" borderId="0" xfId="0" applyFont="1"/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8" xfId="0" applyBorder="1"/>
    <xf numFmtId="0" fontId="3" fillId="0" borderId="8" xfId="1" applyBorder="1"/>
    <xf numFmtId="0" fontId="4" fillId="0" borderId="8" xfId="1" applyFont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2" fontId="1" fillId="0" borderId="10" xfId="1" applyNumberFormat="1" applyFont="1" applyBorder="1" applyAlignment="1">
      <alignment horizontal="center"/>
    </xf>
    <xf numFmtId="2" fontId="1" fillId="0" borderId="6" xfId="1" applyNumberFormat="1" applyFont="1" applyBorder="1" applyAlignment="1">
      <alignment horizontal="center"/>
    </xf>
    <xf numFmtId="2" fontId="1" fillId="0" borderId="8" xfId="1" applyNumberFormat="1" applyFont="1" applyBorder="1" applyAlignment="1">
      <alignment horizontal="center"/>
    </xf>
    <xf numFmtId="0" fontId="0" fillId="0" borderId="6" xfId="0" applyBorder="1"/>
    <xf numFmtId="0" fontId="0" fillId="0" borderId="13" xfId="0" applyBorder="1" applyAlignment="1"/>
    <xf numFmtId="0" fontId="0" fillId="0" borderId="14" xfId="0" applyBorder="1" applyAlignment="1"/>
    <xf numFmtId="0" fontId="10" fillId="0" borderId="0" xfId="0" applyFont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0" fillId="0" borderId="4" xfId="0" applyBorder="1"/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0" xfId="0" applyBorder="1"/>
    <xf numFmtId="0" fontId="0" fillId="0" borderId="16" xfId="0" applyBorder="1"/>
    <xf numFmtId="2" fontId="1" fillId="0" borderId="12" xfId="1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/>
    <xf numFmtId="0" fontId="3" fillId="0" borderId="1" xfId="1" applyNumberFormat="1" applyBorder="1"/>
    <xf numFmtId="0" fontId="3" fillId="0" borderId="2" xfId="1" applyNumberFormat="1" applyBorder="1"/>
    <xf numFmtId="0" fontId="3" fillId="0" borderId="5" xfId="1" applyNumberFormat="1" applyBorder="1"/>
    <xf numFmtId="0" fontId="0" fillId="0" borderId="0" xfId="0" applyFill="1"/>
    <xf numFmtId="0" fontId="3" fillId="0" borderId="1" xfId="1" applyFill="1" applyBorder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0" fillId="0" borderId="0" xfId="0" applyBorder="1" applyAlignment="1"/>
    <xf numFmtId="0" fontId="13" fillId="0" borderId="2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4" fillId="0" borderId="21" xfId="0" applyFont="1" applyFill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0" fillId="0" borderId="18" xfId="0" applyBorder="1" applyAlignment="1"/>
    <xf numFmtId="0" fontId="0" fillId="0" borderId="12" xfId="0" applyBorder="1"/>
    <xf numFmtId="0" fontId="0" fillId="0" borderId="13" xfId="0" applyBorder="1" applyAlignment="1">
      <alignment horizontal="center"/>
    </xf>
    <xf numFmtId="0" fontId="13" fillId="0" borderId="22" xfId="0" applyFont="1" applyBorder="1" applyAlignment="1">
      <alignment horizontal="left"/>
    </xf>
    <xf numFmtId="0" fontId="0" fillId="0" borderId="19" xfId="0" applyBorder="1"/>
    <xf numFmtId="0" fontId="0" fillId="0" borderId="0" xfId="0" applyFill="1" applyBorder="1"/>
    <xf numFmtId="0" fontId="0" fillId="0" borderId="15" xfId="0" applyBorder="1" applyAlignment="1">
      <alignment horizontal="center"/>
    </xf>
    <xf numFmtId="0" fontId="0" fillId="0" borderId="24" xfId="0" applyBorder="1"/>
    <xf numFmtId="2" fontId="1" fillId="0" borderId="11" xfId="1" applyNumberFormat="1" applyFont="1" applyBorder="1" applyAlignment="1">
      <alignment horizontal="center"/>
    </xf>
    <xf numFmtId="0" fontId="0" fillId="0" borderId="26" xfId="0" applyBorder="1" applyAlignment="1"/>
    <xf numFmtId="0" fontId="0" fillId="0" borderId="13" xfId="0" applyBorder="1" applyAlignment="1">
      <alignment horizontal="center"/>
    </xf>
    <xf numFmtId="0" fontId="10" fillId="2" borderId="2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0" xfId="0" applyFont="1" applyFill="1"/>
    <xf numFmtId="0" fontId="5" fillId="2" borderId="2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2" fillId="0" borderId="2" xfId="0" applyFont="1" applyFill="1" applyBorder="1" applyAlignment="1">
      <alignment horizontal="center"/>
    </xf>
    <xf numFmtId="0" fontId="0" fillId="0" borderId="27" xfId="0" applyBorder="1"/>
    <xf numFmtId="0" fontId="0" fillId="0" borderId="20" xfId="0" applyBorder="1" applyAlignment="1"/>
    <xf numFmtId="0" fontId="13" fillId="0" borderId="29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3" fillId="0" borderId="8" xfId="1" applyNumberFormat="1" applyBorder="1"/>
    <xf numFmtId="9" fontId="10" fillId="2" borderId="8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4" fillId="0" borderId="22" xfId="0" applyFont="1" applyFill="1" applyBorder="1" applyAlignment="1">
      <alignment horizontal="left"/>
    </xf>
    <xf numFmtId="0" fontId="0" fillId="0" borderId="3" xfId="0" applyBorder="1"/>
    <xf numFmtId="0" fontId="14" fillId="0" borderId="23" xfId="0" applyFont="1" applyFill="1" applyBorder="1" applyAlignment="1">
      <alignment horizontal="left"/>
    </xf>
    <xf numFmtId="0" fontId="0" fillId="0" borderId="28" xfId="0" applyBorder="1" applyAlignment="1">
      <alignment horizontal="center"/>
    </xf>
    <xf numFmtId="9" fontId="5" fillId="2" borderId="8" xfId="0" applyNumberFormat="1" applyFont="1" applyFill="1" applyBorder="1" applyAlignment="1">
      <alignment horizontal="center" vertical="center" wrapText="1"/>
    </xf>
    <xf numFmtId="9" fontId="5" fillId="2" borderId="1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10" fillId="2" borderId="12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9" fontId="5" fillId="2" borderId="11" xfId="0" applyNumberFormat="1" applyFont="1" applyFill="1" applyBorder="1" applyAlignment="1">
      <alignment horizontal="center" vertical="center" wrapText="1"/>
    </xf>
    <xf numFmtId="9" fontId="10" fillId="2" borderId="11" xfId="0" applyNumberFormat="1" applyFont="1" applyFill="1" applyBorder="1" applyAlignment="1">
      <alignment horizontal="center" vertical="center" wrapText="1"/>
    </xf>
    <xf numFmtId="9" fontId="5" fillId="2" borderId="10" xfId="0" applyNumberFormat="1" applyFont="1" applyFill="1" applyBorder="1" applyAlignment="1">
      <alignment horizontal="center" vertical="center" wrapText="1"/>
    </xf>
    <xf numFmtId="9" fontId="5" fillId="2" borderId="7" xfId="0" applyNumberFormat="1" applyFont="1" applyFill="1" applyBorder="1" applyAlignment="1">
      <alignment horizontal="center" vertical="center" wrapText="1"/>
    </xf>
    <xf numFmtId="9" fontId="10" fillId="2" borderId="10" xfId="0" applyNumberFormat="1" applyFont="1" applyFill="1" applyBorder="1" applyAlignment="1">
      <alignment horizontal="center" vertical="center" wrapText="1"/>
    </xf>
    <xf numFmtId="9" fontId="10" fillId="2" borderId="7" xfId="0" applyNumberFormat="1" applyFont="1" applyFill="1" applyBorder="1" applyAlignment="1">
      <alignment horizontal="center" vertical="center" wrapText="1"/>
    </xf>
    <xf numFmtId="9" fontId="5" fillId="2" borderId="11" xfId="0" applyNumberFormat="1" applyFont="1" applyFill="1" applyBorder="1" applyAlignment="1">
      <alignment horizontal="center" vertical="center"/>
    </xf>
    <xf numFmtId="9" fontId="5" fillId="2" borderId="10" xfId="0" applyNumberFormat="1" applyFont="1" applyFill="1" applyBorder="1" applyAlignment="1">
      <alignment horizontal="center" vertical="center"/>
    </xf>
    <xf numFmtId="9" fontId="5" fillId="2" borderId="7" xfId="0" applyNumberFormat="1" applyFont="1" applyFill="1" applyBorder="1" applyAlignment="1">
      <alignment horizontal="center" vertical="center"/>
    </xf>
    <xf numFmtId="9" fontId="10" fillId="2" borderId="11" xfId="0" applyNumberFormat="1" applyFont="1" applyFill="1" applyBorder="1" applyAlignment="1">
      <alignment horizontal="center" vertical="center"/>
    </xf>
    <xf numFmtId="9" fontId="10" fillId="2" borderId="10" xfId="0" applyNumberFormat="1" applyFont="1" applyFill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9" fontId="10" fillId="2" borderId="2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0" fillId="2" borderId="5" xfId="0" applyNumberFormat="1" applyFont="1" applyFill="1" applyBorder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9" fontId="10" fillId="2" borderId="2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9" fontId="5" fillId="2" borderId="5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4">
    <cellStyle name="Normal" xfId="0" builtinId="0"/>
    <cellStyle name="Normal 3" xfId="1" xr:uid="{00000000-0005-0000-0000-000001000000}"/>
    <cellStyle name="SAPBEXstdData" xfId="3" xr:uid="{00000000-0005-0000-0000-000002000000}"/>
    <cellStyle name="SAPBEXstdItem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175</xdr:row>
      <xdr:rowOff>76201</xdr:rowOff>
    </xdr:from>
    <xdr:to>
      <xdr:col>0</xdr:col>
      <xdr:colOff>1028802</xdr:colOff>
      <xdr:row>176</xdr:row>
      <xdr:rowOff>143934</xdr:rowOff>
    </xdr:to>
    <xdr:pic>
      <xdr:nvPicPr>
        <xdr:cNvPr id="37" name="Picture 36" descr="AttÄlu rezultÄti vaicÄjumam â806561-600â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12" b="23485"/>
        <a:stretch/>
      </xdr:blipFill>
      <xdr:spPr bwMode="auto">
        <a:xfrm>
          <a:off x="0" y="69215001"/>
          <a:ext cx="1028802" cy="541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48260</xdr:colOff>
      <xdr:row>190</xdr:row>
      <xdr:rowOff>33866</xdr:rowOff>
    </xdr:from>
    <xdr:to>
      <xdr:col>0</xdr:col>
      <xdr:colOff>1042362</xdr:colOff>
      <xdr:row>190</xdr:row>
      <xdr:rowOff>474134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60" y="42138599"/>
          <a:ext cx="994102" cy="440268"/>
        </a:xfrm>
        <a:prstGeom prst="rect">
          <a:avLst/>
        </a:prstGeom>
      </xdr:spPr>
    </xdr:pic>
    <xdr:clientData/>
  </xdr:twoCellAnchor>
  <xdr:twoCellAnchor editAs="oneCell">
    <xdr:from>
      <xdr:col>0</xdr:col>
      <xdr:colOff>84668</xdr:colOff>
      <xdr:row>181</xdr:row>
      <xdr:rowOff>63501</xdr:rowOff>
    </xdr:from>
    <xdr:to>
      <xdr:col>0</xdr:col>
      <xdr:colOff>1092201</xdr:colOff>
      <xdr:row>181</xdr:row>
      <xdr:rowOff>565292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82" b="24314"/>
        <a:stretch/>
      </xdr:blipFill>
      <xdr:spPr bwMode="auto">
        <a:xfrm>
          <a:off x="84668" y="40949034"/>
          <a:ext cx="1007533" cy="501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44642</xdr:colOff>
      <xdr:row>31</xdr:row>
      <xdr:rowOff>53108</xdr:rowOff>
    </xdr:from>
    <xdr:to>
      <xdr:col>0</xdr:col>
      <xdr:colOff>1127976</xdr:colOff>
      <xdr:row>32</xdr:row>
      <xdr:rowOff>211667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42" y="7190508"/>
          <a:ext cx="1083334" cy="429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84664</xdr:rowOff>
    </xdr:from>
    <xdr:to>
      <xdr:col>0</xdr:col>
      <xdr:colOff>1108679</xdr:colOff>
      <xdr:row>84</xdr:row>
      <xdr:rowOff>8465</xdr:rowOff>
    </xdr:to>
    <xdr:pic>
      <xdr:nvPicPr>
        <xdr:cNvPr id="32" name="Picture 31" descr="Attēlu rezultāti vaicājumam “835998-003”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59" b="29411"/>
        <a:stretch/>
      </xdr:blipFill>
      <xdr:spPr bwMode="auto">
        <a:xfrm>
          <a:off x="0" y="17906997"/>
          <a:ext cx="1108679" cy="482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68579</xdr:rowOff>
    </xdr:from>
    <xdr:to>
      <xdr:col>0</xdr:col>
      <xdr:colOff>1049612</xdr:colOff>
      <xdr:row>157</xdr:row>
      <xdr:rowOff>25399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88779"/>
          <a:ext cx="1049612" cy="456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49107</xdr:colOff>
      <xdr:row>182</xdr:row>
      <xdr:rowOff>98214</xdr:rowOff>
    </xdr:from>
    <xdr:to>
      <xdr:col>0</xdr:col>
      <xdr:colOff>1078015</xdr:colOff>
      <xdr:row>184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07" y="74494814"/>
          <a:ext cx="1028908" cy="502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76200</xdr:rowOff>
    </xdr:from>
    <xdr:to>
      <xdr:col>0</xdr:col>
      <xdr:colOff>1116942</xdr:colOff>
      <xdr:row>167</xdr:row>
      <xdr:rowOff>101600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66302467"/>
          <a:ext cx="1116942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33867</xdr:colOff>
      <xdr:row>26</xdr:row>
      <xdr:rowOff>93133</xdr:rowOff>
    </xdr:from>
    <xdr:to>
      <xdr:col>0</xdr:col>
      <xdr:colOff>1057045</xdr:colOff>
      <xdr:row>27</xdr:row>
      <xdr:rowOff>16933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1" t="4183" r="2788" b="60559"/>
        <a:stretch/>
      </xdr:blipFill>
      <xdr:spPr bwMode="auto">
        <a:xfrm>
          <a:off x="33867" y="5985933"/>
          <a:ext cx="1023178" cy="389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42333</xdr:colOff>
      <xdr:row>89</xdr:row>
      <xdr:rowOff>59057</xdr:rowOff>
    </xdr:from>
    <xdr:to>
      <xdr:col>0</xdr:col>
      <xdr:colOff>1118481</xdr:colOff>
      <xdr:row>90</xdr:row>
      <xdr:rowOff>59266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18770390"/>
          <a:ext cx="1076148" cy="432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68580</xdr:rowOff>
    </xdr:from>
    <xdr:to>
      <xdr:col>0</xdr:col>
      <xdr:colOff>1094670</xdr:colOff>
      <xdr:row>164</xdr:row>
      <xdr:rowOff>84667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93980"/>
          <a:ext cx="1094670" cy="46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</xdr:colOff>
      <xdr:row>178</xdr:row>
      <xdr:rowOff>73744</xdr:rowOff>
    </xdr:from>
    <xdr:to>
      <xdr:col>0</xdr:col>
      <xdr:colOff>1104354</xdr:colOff>
      <xdr:row>180</xdr:row>
      <xdr:rowOff>118533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663"/>
        <a:stretch/>
      </xdr:blipFill>
      <xdr:spPr bwMode="auto">
        <a:xfrm>
          <a:off x="25400" y="37606477"/>
          <a:ext cx="1078954" cy="451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129</xdr:row>
      <xdr:rowOff>59269</xdr:rowOff>
    </xdr:from>
    <xdr:to>
      <xdr:col>0</xdr:col>
      <xdr:colOff>1052555</xdr:colOff>
      <xdr:row>129</xdr:row>
      <xdr:rowOff>457202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375" y="29133802"/>
          <a:ext cx="973180" cy="3979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50800</xdr:rowOff>
    </xdr:from>
    <xdr:to>
      <xdr:col>0</xdr:col>
      <xdr:colOff>1117601</xdr:colOff>
      <xdr:row>50</xdr:row>
      <xdr:rowOff>110067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D3B3E21-3D02-491A-99B6-4FC15AEC8C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5" t="41157" r="7782" b="16510"/>
        <a:stretch/>
      </xdr:blipFill>
      <xdr:spPr bwMode="auto">
        <a:xfrm>
          <a:off x="0" y="10718800"/>
          <a:ext cx="1117601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</xdr:colOff>
      <xdr:row>53</xdr:row>
      <xdr:rowOff>16934</xdr:rowOff>
    </xdr:from>
    <xdr:to>
      <xdr:col>0</xdr:col>
      <xdr:colOff>1122504</xdr:colOff>
      <xdr:row>53</xdr:row>
      <xdr:rowOff>516468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90C0017-ACA1-4024-B842-35EBA58388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06" b="29009"/>
        <a:stretch/>
      </xdr:blipFill>
      <xdr:spPr bwMode="auto">
        <a:xfrm>
          <a:off x="25400" y="13724467"/>
          <a:ext cx="1097104" cy="499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8467</xdr:colOff>
      <xdr:row>123</xdr:row>
      <xdr:rowOff>50798</xdr:rowOff>
    </xdr:from>
    <xdr:to>
      <xdr:col>0</xdr:col>
      <xdr:colOff>1112985</xdr:colOff>
      <xdr:row>125</xdr:row>
      <xdr:rowOff>126998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C104C0E-45B7-4E35-B629-4348C6C39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" y="25349198"/>
          <a:ext cx="1104518" cy="448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</xdr:colOff>
      <xdr:row>86</xdr:row>
      <xdr:rowOff>25400</xdr:rowOff>
    </xdr:from>
    <xdr:to>
      <xdr:col>0</xdr:col>
      <xdr:colOff>1148044</xdr:colOff>
      <xdr:row>88</xdr:row>
      <xdr:rowOff>118531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5A4D436D-F32D-4F34-8285-3EED55E1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6" t="44301" r="7019" b="21075"/>
        <a:stretch/>
      </xdr:blipFill>
      <xdr:spPr bwMode="auto">
        <a:xfrm>
          <a:off x="8466" y="18177933"/>
          <a:ext cx="1139578" cy="46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42333</xdr:colOff>
      <xdr:row>24</xdr:row>
      <xdr:rowOff>25401</xdr:rowOff>
    </xdr:from>
    <xdr:to>
      <xdr:col>0</xdr:col>
      <xdr:colOff>1102331</xdr:colOff>
      <xdr:row>25</xdr:row>
      <xdr:rowOff>270934</xdr:rowOff>
    </xdr:to>
    <xdr:pic>
      <xdr:nvPicPr>
        <xdr:cNvPr id="50" name="Picture 49" descr="Nike Zoom Superfly Elite 2 Racing Spike | Run and Become">
          <a:extLst>
            <a:ext uri="{FF2B5EF4-FFF2-40B4-BE49-F238E27FC236}">
              <a16:creationId xmlns:a16="http://schemas.microsoft.com/office/drawing/2014/main" id="{ECC23A3C-BA45-409E-9C6C-407424B558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19" b="25906"/>
        <a:stretch/>
      </xdr:blipFill>
      <xdr:spPr bwMode="auto">
        <a:xfrm>
          <a:off x="42333" y="5359401"/>
          <a:ext cx="1059998" cy="524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84667</xdr:rowOff>
    </xdr:from>
    <xdr:to>
      <xdr:col>0</xdr:col>
      <xdr:colOff>1104774</xdr:colOff>
      <xdr:row>134</xdr:row>
      <xdr:rowOff>101600</xdr:rowOff>
    </xdr:to>
    <xdr:pic>
      <xdr:nvPicPr>
        <xdr:cNvPr id="28" name="Picture 27" descr="NIKE AIR ZOOM LJ ELITE">
          <a:extLst>
            <a:ext uri="{FF2B5EF4-FFF2-40B4-BE49-F238E27FC236}">
              <a16:creationId xmlns:a16="http://schemas.microsoft.com/office/drawing/2014/main" id="{8C5B57D2-53A7-4600-9FB5-34515DF2C6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82" b="25501"/>
        <a:stretch/>
      </xdr:blipFill>
      <xdr:spPr bwMode="auto">
        <a:xfrm>
          <a:off x="0" y="55439734"/>
          <a:ext cx="1104774" cy="57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82003</xdr:rowOff>
    </xdr:from>
    <xdr:to>
      <xdr:col>0</xdr:col>
      <xdr:colOff>1101156</xdr:colOff>
      <xdr:row>148</xdr:row>
      <xdr:rowOff>33867</xdr:rowOff>
    </xdr:to>
    <xdr:pic>
      <xdr:nvPicPr>
        <xdr:cNvPr id="30" name="Picture 29" descr="NIKE AIR ZOOM LJ ELITE">
          <a:extLst>
            <a:ext uri="{FF2B5EF4-FFF2-40B4-BE49-F238E27FC236}">
              <a16:creationId xmlns:a16="http://schemas.microsoft.com/office/drawing/2014/main" id="{D9B0CA57-FD5F-4F97-9A40-37815D64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44803"/>
          <a:ext cx="1101156" cy="510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33865</xdr:colOff>
      <xdr:row>17</xdr:row>
      <xdr:rowOff>33867</xdr:rowOff>
    </xdr:from>
    <xdr:to>
      <xdr:col>0</xdr:col>
      <xdr:colOff>1115130</xdr:colOff>
      <xdr:row>20</xdr:row>
      <xdr:rowOff>16933</xdr:rowOff>
    </xdr:to>
    <xdr:pic>
      <xdr:nvPicPr>
        <xdr:cNvPr id="31" name="Picture 30" descr="NIKE AIR ZOOM MAXFLY">
          <a:extLst>
            <a:ext uri="{FF2B5EF4-FFF2-40B4-BE49-F238E27FC236}">
              <a16:creationId xmlns:a16="http://schemas.microsoft.com/office/drawing/2014/main" id="{742CF2B0-D3DA-4F53-8A80-22651C7F8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5" y="4004734"/>
          <a:ext cx="1081265" cy="567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84667</xdr:rowOff>
    </xdr:from>
    <xdr:to>
      <xdr:col>0</xdr:col>
      <xdr:colOff>1099258</xdr:colOff>
      <xdr:row>57</xdr:row>
      <xdr:rowOff>16933</xdr:rowOff>
    </xdr:to>
    <xdr:pic>
      <xdr:nvPicPr>
        <xdr:cNvPr id="33" name="Picture 32" descr="NIKE AIR ZOOM VICTORY FK">
          <a:extLst>
            <a:ext uri="{FF2B5EF4-FFF2-40B4-BE49-F238E27FC236}">
              <a16:creationId xmlns:a16="http://schemas.microsoft.com/office/drawing/2014/main" id="{0BCB6E3D-A7B7-4903-9C8A-429B6ECDAC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12" t="27845" r="1312" b="28213"/>
        <a:stretch/>
      </xdr:blipFill>
      <xdr:spPr bwMode="auto">
        <a:xfrm>
          <a:off x="0" y="29023734"/>
          <a:ext cx="1099258" cy="491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42334</xdr:colOff>
      <xdr:row>161</xdr:row>
      <xdr:rowOff>47248</xdr:rowOff>
    </xdr:from>
    <xdr:to>
      <xdr:col>0</xdr:col>
      <xdr:colOff>1070343</xdr:colOff>
      <xdr:row>162</xdr:row>
      <xdr:rowOff>110067</xdr:rowOff>
    </xdr:to>
    <xdr:pic>
      <xdr:nvPicPr>
        <xdr:cNvPr id="38" name="Picture 37" descr="Nike Triple Jump Elite 2 &amp;#39;Bright Mango&amp;#39; - AO0808-800 | Solesense">
          <a:extLst>
            <a:ext uri="{FF2B5EF4-FFF2-40B4-BE49-F238E27FC236}">
              <a16:creationId xmlns:a16="http://schemas.microsoft.com/office/drawing/2014/main" id="{78EE13F2-4F3C-495B-804C-254BC030ED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8" t="35834" r="5024" b="26400"/>
        <a:stretch/>
      </xdr:blipFill>
      <xdr:spPr bwMode="auto">
        <a:xfrm>
          <a:off x="42334" y="62810648"/>
          <a:ext cx="1028009" cy="443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8467</xdr:colOff>
      <xdr:row>93</xdr:row>
      <xdr:rowOff>42335</xdr:rowOff>
    </xdr:from>
    <xdr:to>
      <xdr:col>0</xdr:col>
      <xdr:colOff>1131760</xdr:colOff>
      <xdr:row>96</xdr:row>
      <xdr:rowOff>8469</xdr:rowOff>
    </xdr:to>
    <xdr:pic>
      <xdr:nvPicPr>
        <xdr:cNvPr id="42" name="Picture 41" descr="Track shoes/Spikes Nike ZOOM RIVAL M 9 - Top4Running.com">
          <a:extLst>
            <a:ext uri="{FF2B5EF4-FFF2-40B4-BE49-F238E27FC236}">
              <a16:creationId xmlns:a16="http://schemas.microsoft.com/office/drawing/2014/main" id="{8D59FD88-24A4-4430-A743-61B91EECE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467" y="19744268"/>
          <a:ext cx="1123293" cy="524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93135</xdr:rowOff>
    </xdr:from>
    <xdr:to>
      <xdr:col>0</xdr:col>
      <xdr:colOff>1117600</xdr:colOff>
      <xdr:row>115</xdr:row>
      <xdr:rowOff>31283</xdr:rowOff>
    </xdr:to>
    <xdr:pic>
      <xdr:nvPicPr>
        <xdr:cNvPr id="52" name="Picture 51" descr="NIKE ZOOM RIVAL M 9">
          <a:extLst>
            <a:ext uri="{FF2B5EF4-FFF2-40B4-BE49-F238E27FC236}">
              <a16:creationId xmlns:a16="http://schemas.microsoft.com/office/drawing/2014/main" id="{ED7198DF-1C4B-42F1-8471-5D3C590044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55" b="28233"/>
        <a:stretch/>
      </xdr:blipFill>
      <xdr:spPr bwMode="auto">
        <a:xfrm>
          <a:off x="0" y="46007868"/>
          <a:ext cx="1117600" cy="49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262468</xdr:rowOff>
    </xdr:from>
    <xdr:to>
      <xdr:col>0</xdr:col>
      <xdr:colOff>1063755</xdr:colOff>
      <xdr:row>35</xdr:row>
      <xdr:rowOff>118535</xdr:rowOff>
    </xdr:to>
    <xdr:pic>
      <xdr:nvPicPr>
        <xdr:cNvPr id="58" name="Picture 57" descr="NIKE ZOOM RIVAL S 9">
          <a:extLst>
            <a:ext uri="{FF2B5EF4-FFF2-40B4-BE49-F238E27FC236}">
              <a16:creationId xmlns:a16="http://schemas.microsoft.com/office/drawing/2014/main" id="{9D66F1FE-C893-4150-8221-7CF3B2700A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71" b="27445"/>
        <a:stretch/>
      </xdr:blipFill>
      <xdr:spPr bwMode="auto">
        <a:xfrm>
          <a:off x="0" y="7670801"/>
          <a:ext cx="1063755" cy="499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84668</xdr:colOff>
      <xdr:row>191</xdr:row>
      <xdr:rowOff>16934</xdr:rowOff>
    </xdr:from>
    <xdr:to>
      <xdr:col>0</xdr:col>
      <xdr:colOff>1049867</xdr:colOff>
      <xdr:row>191</xdr:row>
      <xdr:rowOff>471316</xdr:rowOff>
    </xdr:to>
    <xdr:pic>
      <xdr:nvPicPr>
        <xdr:cNvPr id="59" name="Picture 58" descr="NIKE ZOOM SD 4">
          <a:extLst>
            <a:ext uri="{FF2B5EF4-FFF2-40B4-BE49-F238E27FC236}">
              <a16:creationId xmlns:a16="http://schemas.microsoft.com/office/drawing/2014/main" id="{2A2CD545-1218-4671-BBB1-4FD0C1E4BB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90" b="28119"/>
        <a:stretch/>
      </xdr:blipFill>
      <xdr:spPr bwMode="auto">
        <a:xfrm>
          <a:off x="84668" y="42638134"/>
          <a:ext cx="965199" cy="454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74932</xdr:rowOff>
    </xdr:from>
    <xdr:to>
      <xdr:col>0</xdr:col>
      <xdr:colOff>1075267</xdr:colOff>
      <xdr:row>69</xdr:row>
      <xdr:rowOff>146654</xdr:rowOff>
    </xdr:to>
    <xdr:pic>
      <xdr:nvPicPr>
        <xdr:cNvPr id="61" name="Picture 60" descr="NIKE ZOOMX DRAGONFLY">
          <a:extLst>
            <a:ext uri="{FF2B5EF4-FFF2-40B4-BE49-F238E27FC236}">
              <a16:creationId xmlns:a16="http://schemas.microsoft.com/office/drawing/2014/main" id="{0D4500AE-AEF2-4430-9AA6-80A7633D33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54" b="30366"/>
        <a:stretch/>
      </xdr:blipFill>
      <xdr:spPr bwMode="auto">
        <a:xfrm>
          <a:off x="0" y="30512599"/>
          <a:ext cx="1075267" cy="444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67734</xdr:rowOff>
    </xdr:from>
    <xdr:to>
      <xdr:col>0</xdr:col>
      <xdr:colOff>1107536</xdr:colOff>
      <xdr:row>3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A43986-55D8-4AF2-871B-C11E05DF71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63" t="38710" r="7097" b="33065"/>
        <a:stretch/>
      </xdr:blipFill>
      <xdr:spPr>
        <a:xfrm>
          <a:off x="0" y="922867"/>
          <a:ext cx="1107536" cy="499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2"/>
  <sheetViews>
    <sheetView tabSelected="1" zoomScale="90" zoomScaleNormal="90" workbookViewId="0">
      <pane ySplit="1" topLeftCell="A2" activePane="bottomLeft" state="frozen"/>
      <selection pane="bottomLeft" activeCell="T10" sqref="T10"/>
    </sheetView>
  </sheetViews>
  <sheetFormatPr defaultRowHeight="14.4" x14ac:dyDescent="0.3"/>
  <cols>
    <col min="1" max="1" width="17.109375" customWidth="1"/>
    <col min="2" max="2" width="17.5546875" hidden="1" customWidth="1"/>
    <col min="3" max="5" width="11.44140625" hidden="1" customWidth="1"/>
    <col min="6" max="6" width="14.88671875" customWidth="1"/>
    <col min="7" max="7" width="28.88671875" customWidth="1"/>
    <col min="8" max="8" width="19.6640625" customWidth="1"/>
    <col min="9" max="9" width="9.109375" style="4"/>
    <col min="10" max="10" width="8.88671875" style="86"/>
    <col min="12" max="12" width="15.5546875" style="14" customWidth="1"/>
    <col min="13" max="13" width="15.5546875" style="17" customWidth="1"/>
    <col min="14" max="14" width="13.5546875" style="14" customWidth="1"/>
    <col min="15" max="15" width="16.88671875" style="31" customWidth="1"/>
  </cols>
  <sheetData>
    <row r="1" spans="1:19" ht="67.2" customHeight="1" thickBot="1" x14ac:dyDescent="0.35">
      <c r="A1" s="36" t="s">
        <v>11</v>
      </c>
      <c r="B1" s="37"/>
      <c r="C1" s="37"/>
      <c r="D1" s="37"/>
      <c r="E1" s="37"/>
      <c r="F1" s="39" t="s">
        <v>12</v>
      </c>
      <c r="G1" s="39" t="s">
        <v>13</v>
      </c>
      <c r="H1" s="39" t="s">
        <v>14</v>
      </c>
      <c r="I1" s="40" t="s">
        <v>15</v>
      </c>
      <c r="J1" s="40" t="s">
        <v>153</v>
      </c>
      <c r="K1" s="41" t="s">
        <v>16</v>
      </c>
      <c r="L1" s="42" t="s">
        <v>31</v>
      </c>
      <c r="M1" s="87" t="s">
        <v>30</v>
      </c>
      <c r="N1" s="88" t="s">
        <v>32</v>
      </c>
      <c r="O1" s="81" t="s">
        <v>33</v>
      </c>
    </row>
    <row r="2" spans="1:19" ht="15" customHeight="1" x14ac:dyDescent="0.3">
      <c r="B2" s="64"/>
      <c r="F2" s="3" t="s">
        <v>150</v>
      </c>
      <c r="G2" s="5" t="s">
        <v>139</v>
      </c>
      <c r="H2" s="1" t="s">
        <v>10</v>
      </c>
      <c r="I2" s="6">
        <v>5</v>
      </c>
      <c r="J2" s="84">
        <v>2</v>
      </c>
      <c r="K2" s="50">
        <v>219.95</v>
      </c>
      <c r="L2" s="34">
        <f>K2*0.7</f>
        <v>153.96499999999997</v>
      </c>
      <c r="M2" s="104">
        <v>0.3</v>
      </c>
      <c r="N2" s="34">
        <f>K2*0.8</f>
        <v>175.96</v>
      </c>
      <c r="O2" s="107">
        <v>0.2</v>
      </c>
      <c r="Q2" s="18" t="s">
        <v>17</v>
      </c>
      <c r="R2" s="18" t="s">
        <v>18</v>
      </c>
      <c r="S2" s="18" t="s">
        <v>19</v>
      </c>
    </row>
    <row r="3" spans="1:19" ht="15" customHeight="1" x14ac:dyDescent="0.3">
      <c r="B3" s="64"/>
      <c r="F3" s="3" t="s">
        <v>150</v>
      </c>
      <c r="G3" s="5" t="s">
        <v>139</v>
      </c>
      <c r="H3" s="1" t="s">
        <v>10</v>
      </c>
      <c r="I3" s="6">
        <v>5.5</v>
      </c>
      <c r="J3" s="84">
        <v>2</v>
      </c>
      <c r="K3" s="50">
        <v>219.95</v>
      </c>
      <c r="L3" s="34">
        <f t="shared" ref="L3:L66" si="0">K3*0.7</f>
        <v>153.96499999999997</v>
      </c>
      <c r="M3" s="105"/>
      <c r="N3" s="34">
        <f t="shared" ref="N3:N66" si="1">K3*0.8</f>
        <v>175.96</v>
      </c>
      <c r="O3" s="108"/>
      <c r="Q3" s="18">
        <v>1</v>
      </c>
      <c r="R3" s="19">
        <v>32</v>
      </c>
      <c r="S3" s="19">
        <v>20</v>
      </c>
    </row>
    <row r="4" spans="1:19" ht="15" customHeight="1" x14ac:dyDescent="0.3">
      <c r="B4" s="64"/>
      <c r="F4" s="3" t="s">
        <v>150</v>
      </c>
      <c r="G4" s="5" t="s">
        <v>139</v>
      </c>
      <c r="H4" s="1" t="s">
        <v>10</v>
      </c>
      <c r="I4" s="6">
        <v>6</v>
      </c>
      <c r="J4" s="84">
        <v>3</v>
      </c>
      <c r="K4" s="50">
        <v>219.95</v>
      </c>
      <c r="L4" s="34">
        <f t="shared" si="0"/>
        <v>153.96499999999997</v>
      </c>
      <c r="M4" s="105"/>
      <c r="N4" s="34">
        <f t="shared" si="1"/>
        <v>175.96</v>
      </c>
      <c r="O4" s="108"/>
      <c r="Q4" s="18">
        <v>1.5</v>
      </c>
      <c r="R4" s="19">
        <v>33</v>
      </c>
      <c r="S4" s="19">
        <v>20.5</v>
      </c>
    </row>
    <row r="5" spans="1:19" ht="15" customHeight="1" x14ac:dyDescent="0.3">
      <c r="B5" s="64"/>
      <c r="F5" s="3" t="s">
        <v>150</v>
      </c>
      <c r="G5" s="5" t="s">
        <v>139</v>
      </c>
      <c r="H5" s="1" t="s">
        <v>10</v>
      </c>
      <c r="I5" s="6">
        <v>6.5</v>
      </c>
      <c r="J5" s="84">
        <v>3</v>
      </c>
      <c r="K5" s="50">
        <v>219.95</v>
      </c>
      <c r="L5" s="34">
        <f t="shared" si="0"/>
        <v>153.96499999999997</v>
      </c>
      <c r="M5" s="105"/>
      <c r="N5" s="34">
        <f t="shared" si="1"/>
        <v>175.96</v>
      </c>
      <c r="O5" s="108"/>
      <c r="Q5" s="18">
        <v>2</v>
      </c>
      <c r="R5" s="19">
        <v>33.5</v>
      </c>
      <c r="S5" s="19">
        <v>21</v>
      </c>
    </row>
    <row r="6" spans="1:19" ht="15" customHeight="1" x14ac:dyDescent="0.3">
      <c r="B6" s="64"/>
      <c r="F6" s="3" t="s">
        <v>150</v>
      </c>
      <c r="G6" s="5" t="s">
        <v>139</v>
      </c>
      <c r="H6" s="1" t="s">
        <v>10</v>
      </c>
      <c r="I6" s="6">
        <v>7</v>
      </c>
      <c r="J6" s="84">
        <v>3</v>
      </c>
      <c r="K6" s="50">
        <v>219.95</v>
      </c>
      <c r="L6" s="34">
        <f t="shared" si="0"/>
        <v>153.96499999999997</v>
      </c>
      <c r="M6" s="105"/>
      <c r="N6" s="34">
        <f t="shared" si="1"/>
        <v>175.96</v>
      </c>
      <c r="O6" s="108"/>
      <c r="Q6" s="18">
        <v>2.5</v>
      </c>
      <c r="R6" s="19">
        <v>34</v>
      </c>
      <c r="S6" s="19">
        <v>21.5</v>
      </c>
    </row>
    <row r="7" spans="1:19" ht="15" customHeight="1" x14ac:dyDescent="0.3">
      <c r="B7" s="64"/>
      <c r="F7" s="3" t="s">
        <v>150</v>
      </c>
      <c r="G7" s="5" t="s">
        <v>139</v>
      </c>
      <c r="H7" s="1" t="s">
        <v>10</v>
      </c>
      <c r="I7" s="6">
        <v>7.5</v>
      </c>
      <c r="J7" s="84">
        <v>3</v>
      </c>
      <c r="K7" s="50">
        <v>219.95</v>
      </c>
      <c r="L7" s="34">
        <f t="shared" si="0"/>
        <v>153.96499999999997</v>
      </c>
      <c r="M7" s="105"/>
      <c r="N7" s="34">
        <f t="shared" si="1"/>
        <v>175.96</v>
      </c>
      <c r="O7" s="108"/>
      <c r="Q7" s="18">
        <v>3</v>
      </c>
      <c r="R7" s="19">
        <v>35</v>
      </c>
      <c r="S7" s="19">
        <v>22</v>
      </c>
    </row>
    <row r="8" spans="1:19" ht="15" customHeight="1" x14ac:dyDescent="0.3">
      <c r="B8" s="64"/>
      <c r="F8" s="3" t="s">
        <v>150</v>
      </c>
      <c r="G8" s="5" t="s">
        <v>139</v>
      </c>
      <c r="H8" s="1" t="s">
        <v>10</v>
      </c>
      <c r="I8" s="6">
        <v>8</v>
      </c>
      <c r="J8" s="84">
        <v>3</v>
      </c>
      <c r="K8" s="50">
        <v>219.95</v>
      </c>
      <c r="L8" s="34">
        <f t="shared" si="0"/>
        <v>153.96499999999997</v>
      </c>
      <c r="M8" s="105"/>
      <c r="N8" s="34">
        <f t="shared" si="1"/>
        <v>175.96</v>
      </c>
      <c r="O8" s="108"/>
      <c r="Q8" s="18">
        <v>3.5</v>
      </c>
      <c r="R8" s="19">
        <v>35.5</v>
      </c>
      <c r="S8" s="19">
        <v>22.5</v>
      </c>
    </row>
    <row r="9" spans="1:19" ht="15" customHeight="1" x14ac:dyDescent="0.3">
      <c r="B9" s="64"/>
      <c r="F9" s="3" t="s">
        <v>150</v>
      </c>
      <c r="G9" s="5" t="s">
        <v>139</v>
      </c>
      <c r="H9" s="1" t="s">
        <v>10</v>
      </c>
      <c r="I9" s="6">
        <v>8.5</v>
      </c>
      <c r="J9" s="84">
        <v>3</v>
      </c>
      <c r="K9" s="50">
        <v>219.95</v>
      </c>
      <c r="L9" s="34">
        <f t="shared" si="0"/>
        <v>153.96499999999997</v>
      </c>
      <c r="M9" s="105"/>
      <c r="N9" s="34">
        <f t="shared" si="1"/>
        <v>175.96</v>
      </c>
      <c r="O9" s="108"/>
      <c r="Q9" s="18">
        <v>4</v>
      </c>
      <c r="R9" s="19">
        <v>36</v>
      </c>
      <c r="S9" s="19">
        <v>23</v>
      </c>
    </row>
    <row r="10" spans="1:19" ht="15" customHeight="1" x14ac:dyDescent="0.3">
      <c r="B10" s="64"/>
      <c r="F10" s="3" t="s">
        <v>150</v>
      </c>
      <c r="G10" s="5" t="s">
        <v>139</v>
      </c>
      <c r="H10" s="1" t="s">
        <v>10</v>
      </c>
      <c r="I10" s="6">
        <v>9</v>
      </c>
      <c r="J10" s="84">
        <v>3</v>
      </c>
      <c r="K10" s="50">
        <v>219.95</v>
      </c>
      <c r="L10" s="34">
        <f t="shared" si="0"/>
        <v>153.96499999999997</v>
      </c>
      <c r="M10" s="105"/>
      <c r="N10" s="34">
        <f t="shared" si="1"/>
        <v>175.96</v>
      </c>
      <c r="O10" s="108"/>
      <c r="Q10" s="18">
        <v>4.5</v>
      </c>
      <c r="R10" s="19">
        <v>36.5</v>
      </c>
      <c r="S10" s="19">
        <v>23.5</v>
      </c>
    </row>
    <row r="11" spans="1:19" ht="15" customHeight="1" x14ac:dyDescent="0.3">
      <c r="B11" s="64"/>
      <c r="F11" s="3" t="s">
        <v>150</v>
      </c>
      <c r="G11" s="5" t="s">
        <v>139</v>
      </c>
      <c r="H11" s="1" t="s">
        <v>10</v>
      </c>
      <c r="I11" s="6">
        <v>9.5</v>
      </c>
      <c r="J11" s="84">
        <v>3</v>
      </c>
      <c r="K11" s="50">
        <v>219.95</v>
      </c>
      <c r="L11" s="34">
        <f t="shared" si="0"/>
        <v>153.96499999999997</v>
      </c>
      <c r="M11" s="105"/>
      <c r="N11" s="34">
        <f t="shared" si="1"/>
        <v>175.96</v>
      </c>
      <c r="O11" s="108"/>
      <c r="Q11" s="18">
        <v>5</v>
      </c>
      <c r="R11" s="19">
        <v>37.5</v>
      </c>
      <c r="S11" s="19">
        <v>23.5</v>
      </c>
    </row>
    <row r="12" spans="1:19" ht="15" customHeight="1" x14ac:dyDescent="0.3">
      <c r="B12" s="64"/>
      <c r="F12" s="3" t="s">
        <v>150</v>
      </c>
      <c r="G12" s="5" t="s">
        <v>139</v>
      </c>
      <c r="H12" s="1" t="s">
        <v>10</v>
      </c>
      <c r="I12" s="6">
        <v>10</v>
      </c>
      <c r="J12" s="84">
        <v>3</v>
      </c>
      <c r="K12" s="50">
        <v>219.95</v>
      </c>
      <c r="L12" s="34">
        <f t="shared" si="0"/>
        <v>153.96499999999997</v>
      </c>
      <c r="M12" s="105"/>
      <c r="N12" s="34">
        <f t="shared" si="1"/>
        <v>175.96</v>
      </c>
      <c r="O12" s="108"/>
      <c r="Q12" s="18">
        <v>5.5</v>
      </c>
      <c r="R12" s="19">
        <v>38</v>
      </c>
      <c r="S12" s="19">
        <v>24</v>
      </c>
    </row>
    <row r="13" spans="1:19" ht="15" customHeight="1" x14ac:dyDescent="0.3">
      <c r="B13" s="64"/>
      <c r="F13" s="3" t="s">
        <v>150</v>
      </c>
      <c r="G13" s="5" t="s">
        <v>139</v>
      </c>
      <c r="H13" s="1" t="s">
        <v>10</v>
      </c>
      <c r="I13" s="6">
        <v>10.5</v>
      </c>
      <c r="J13" s="84">
        <v>2</v>
      </c>
      <c r="K13" s="50">
        <v>219.95</v>
      </c>
      <c r="L13" s="34">
        <f t="shared" si="0"/>
        <v>153.96499999999997</v>
      </c>
      <c r="M13" s="105"/>
      <c r="N13" s="34">
        <f t="shared" si="1"/>
        <v>175.96</v>
      </c>
      <c r="O13" s="108"/>
      <c r="Q13" s="18">
        <v>6</v>
      </c>
      <c r="R13" s="19">
        <v>38.5</v>
      </c>
      <c r="S13" s="19">
        <v>24</v>
      </c>
    </row>
    <row r="14" spans="1:19" ht="15" customHeight="1" x14ac:dyDescent="0.3">
      <c r="B14" s="64"/>
      <c r="F14" s="3" t="s">
        <v>150</v>
      </c>
      <c r="G14" s="5" t="s">
        <v>139</v>
      </c>
      <c r="H14" s="1" t="s">
        <v>10</v>
      </c>
      <c r="I14" s="6">
        <v>11</v>
      </c>
      <c r="J14" s="84">
        <v>2</v>
      </c>
      <c r="K14" s="50">
        <v>219.95</v>
      </c>
      <c r="L14" s="34">
        <f t="shared" si="0"/>
        <v>153.96499999999997</v>
      </c>
      <c r="M14" s="105"/>
      <c r="N14" s="34">
        <f t="shared" si="1"/>
        <v>175.96</v>
      </c>
      <c r="O14" s="108"/>
      <c r="Q14" s="18">
        <v>6.5</v>
      </c>
      <c r="R14" s="19">
        <v>39</v>
      </c>
      <c r="S14" s="19">
        <v>24.5</v>
      </c>
    </row>
    <row r="15" spans="1:19" ht="15" customHeight="1" x14ac:dyDescent="0.3">
      <c r="B15" s="64"/>
      <c r="F15" s="3" t="s">
        <v>150</v>
      </c>
      <c r="G15" s="5" t="s">
        <v>139</v>
      </c>
      <c r="H15" s="1" t="s">
        <v>10</v>
      </c>
      <c r="I15" s="6">
        <v>11.5</v>
      </c>
      <c r="J15" s="84">
        <v>2</v>
      </c>
      <c r="K15" s="50">
        <v>219.95</v>
      </c>
      <c r="L15" s="34">
        <f t="shared" si="0"/>
        <v>153.96499999999997</v>
      </c>
      <c r="M15" s="105"/>
      <c r="N15" s="34">
        <f t="shared" si="1"/>
        <v>175.96</v>
      </c>
      <c r="O15" s="108"/>
      <c r="Q15" s="18">
        <v>7</v>
      </c>
      <c r="R15" s="19">
        <v>40</v>
      </c>
      <c r="S15" s="19">
        <v>25</v>
      </c>
    </row>
    <row r="16" spans="1:19" ht="15" customHeight="1" x14ac:dyDescent="0.3">
      <c r="B16" s="64"/>
      <c r="F16" s="3" t="s">
        <v>150</v>
      </c>
      <c r="G16" s="5" t="s">
        <v>139</v>
      </c>
      <c r="H16" s="1" t="s">
        <v>10</v>
      </c>
      <c r="I16" s="6">
        <v>12</v>
      </c>
      <c r="J16" s="84">
        <v>2</v>
      </c>
      <c r="K16" s="50">
        <v>219.95</v>
      </c>
      <c r="L16" s="34">
        <f t="shared" si="0"/>
        <v>153.96499999999997</v>
      </c>
      <c r="M16" s="105"/>
      <c r="N16" s="34">
        <f t="shared" si="1"/>
        <v>175.96</v>
      </c>
      <c r="O16" s="108"/>
      <c r="Q16" s="18">
        <v>7.5</v>
      </c>
      <c r="R16" s="19">
        <v>40.5</v>
      </c>
      <c r="S16" s="19">
        <v>25.5</v>
      </c>
    </row>
    <row r="17" spans="1:19" ht="15" customHeight="1" thickBot="1" x14ac:dyDescent="0.35">
      <c r="A17" s="43"/>
      <c r="B17" s="69"/>
      <c r="C17" s="43"/>
      <c r="D17" s="43"/>
      <c r="E17" s="43"/>
      <c r="F17" s="10" t="s">
        <v>150</v>
      </c>
      <c r="G17" s="11" t="s">
        <v>139</v>
      </c>
      <c r="H17" s="12" t="s">
        <v>10</v>
      </c>
      <c r="I17" s="13">
        <v>12.5</v>
      </c>
      <c r="J17" s="85">
        <v>1</v>
      </c>
      <c r="K17" s="52">
        <v>219.95</v>
      </c>
      <c r="L17" s="46">
        <f t="shared" si="0"/>
        <v>153.96499999999997</v>
      </c>
      <c r="M17" s="106"/>
      <c r="N17" s="16">
        <f t="shared" si="1"/>
        <v>175.96</v>
      </c>
      <c r="O17" s="109"/>
      <c r="Q17" s="18">
        <v>8</v>
      </c>
      <c r="R17" s="19">
        <v>41</v>
      </c>
      <c r="S17" s="19">
        <v>26</v>
      </c>
    </row>
    <row r="18" spans="1:19" ht="15" customHeight="1" x14ac:dyDescent="0.3">
      <c r="B18" s="73"/>
      <c r="F18" s="7" t="s">
        <v>140</v>
      </c>
      <c r="G18" s="8" t="s">
        <v>139</v>
      </c>
      <c r="H18" s="2" t="s">
        <v>10</v>
      </c>
      <c r="I18" s="9">
        <v>6.5</v>
      </c>
      <c r="J18" s="90">
        <v>2</v>
      </c>
      <c r="K18" s="51">
        <v>219.95</v>
      </c>
      <c r="L18" s="26">
        <f t="shared" si="0"/>
        <v>153.96499999999997</v>
      </c>
      <c r="M18" s="110">
        <v>0.3</v>
      </c>
      <c r="N18" s="26">
        <f t="shared" si="1"/>
        <v>175.96</v>
      </c>
      <c r="O18" s="111">
        <v>0.2</v>
      </c>
      <c r="Q18" s="18">
        <v>8.5</v>
      </c>
      <c r="R18" s="19">
        <v>42</v>
      </c>
      <c r="S18" s="19">
        <v>26.5</v>
      </c>
    </row>
    <row r="19" spans="1:19" ht="15" customHeight="1" x14ac:dyDescent="0.3">
      <c r="B19" s="64"/>
      <c r="F19" s="3" t="s">
        <v>140</v>
      </c>
      <c r="G19" s="5" t="s">
        <v>139</v>
      </c>
      <c r="H19" s="1" t="s">
        <v>10</v>
      </c>
      <c r="I19" s="6">
        <v>7</v>
      </c>
      <c r="J19" s="84">
        <v>1</v>
      </c>
      <c r="K19" s="50">
        <v>219.95</v>
      </c>
      <c r="L19" s="34">
        <f t="shared" si="0"/>
        <v>153.96499999999997</v>
      </c>
      <c r="M19" s="105"/>
      <c r="N19" s="34">
        <f t="shared" si="1"/>
        <v>175.96</v>
      </c>
      <c r="O19" s="108"/>
      <c r="Q19" s="18">
        <v>9</v>
      </c>
      <c r="R19" s="19">
        <v>42.5</v>
      </c>
      <c r="S19" s="19">
        <v>27</v>
      </c>
    </row>
    <row r="20" spans="1:19" ht="15" customHeight="1" x14ac:dyDescent="0.3">
      <c r="B20" s="64"/>
      <c r="F20" s="3" t="s">
        <v>140</v>
      </c>
      <c r="G20" s="5" t="s">
        <v>139</v>
      </c>
      <c r="H20" s="1" t="s">
        <v>10</v>
      </c>
      <c r="I20" s="6">
        <v>8</v>
      </c>
      <c r="J20" s="84">
        <v>1</v>
      </c>
      <c r="K20" s="50">
        <v>219.95</v>
      </c>
      <c r="L20" s="34">
        <f t="shared" si="0"/>
        <v>153.96499999999997</v>
      </c>
      <c r="M20" s="105"/>
      <c r="N20" s="34">
        <f t="shared" si="1"/>
        <v>175.96</v>
      </c>
      <c r="O20" s="108"/>
      <c r="Q20" s="18">
        <v>9.5</v>
      </c>
      <c r="R20" s="19">
        <v>43</v>
      </c>
      <c r="S20" s="19">
        <v>27.5</v>
      </c>
    </row>
    <row r="21" spans="1:19" ht="15" customHeight="1" x14ac:dyDescent="0.3">
      <c r="B21" s="64"/>
      <c r="F21" s="3" t="s">
        <v>140</v>
      </c>
      <c r="G21" s="5" t="s">
        <v>139</v>
      </c>
      <c r="H21" s="1" t="s">
        <v>10</v>
      </c>
      <c r="I21" s="6">
        <v>9</v>
      </c>
      <c r="J21" s="84">
        <v>2</v>
      </c>
      <c r="K21" s="50">
        <v>219.95</v>
      </c>
      <c r="L21" s="34">
        <f t="shared" si="0"/>
        <v>153.96499999999997</v>
      </c>
      <c r="M21" s="105"/>
      <c r="N21" s="34">
        <f t="shared" si="1"/>
        <v>175.96</v>
      </c>
      <c r="O21" s="108"/>
      <c r="Q21" s="18">
        <v>10</v>
      </c>
      <c r="R21" s="19">
        <v>44</v>
      </c>
      <c r="S21" s="19">
        <v>28</v>
      </c>
    </row>
    <row r="22" spans="1:19" ht="15" customHeight="1" x14ac:dyDescent="0.3">
      <c r="B22" s="64"/>
      <c r="F22" s="3" t="s">
        <v>140</v>
      </c>
      <c r="G22" s="5" t="s">
        <v>139</v>
      </c>
      <c r="H22" s="1" t="s">
        <v>10</v>
      </c>
      <c r="I22" s="6">
        <v>9.5</v>
      </c>
      <c r="J22" s="84">
        <v>3</v>
      </c>
      <c r="K22" s="50">
        <v>219.95</v>
      </c>
      <c r="L22" s="34">
        <f t="shared" si="0"/>
        <v>153.96499999999997</v>
      </c>
      <c r="M22" s="105"/>
      <c r="N22" s="34">
        <f t="shared" si="1"/>
        <v>175.96</v>
      </c>
      <c r="O22" s="108"/>
      <c r="Q22" s="18">
        <v>10.5</v>
      </c>
      <c r="R22" s="19">
        <v>44.5</v>
      </c>
      <c r="S22" s="19">
        <v>28.5</v>
      </c>
    </row>
    <row r="23" spans="1:19" ht="15" customHeight="1" x14ac:dyDescent="0.3">
      <c r="B23" s="64"/>
      <c r="F23" s="3" t="s">
        <v>140</v>
      </c>
      <c r="G23" s="5" t="s">
        <v>139</v>
      </c>
      <c r="H23" s="1" t="s">
        <v>10</v>
      </c>
      <c r="I23" s="6">
        <v>10</v>
      </c>
      <c r="J23" s="84">
        <v>2</v>
      </c>
      <c r="K23" s="50">
        <v>219.95</v>
      </c>
      <c r="L23" s="34">
        <f t="shared" si="0"/>
        <v>153.96499999999997</v>
      </c>
      <c r="M23" s="105"/>
      <c r="N23" s="34">
        <f t="shared" si="1"/>
        <v>175.96</v>
      </c>
      <c r="O23" s="108"/>
      <c r="Q23" s="18">
        <v>11</v>
      </c>
      <c r="R23" s="19">
        <v>45</v>
      </c>
      <c r="S23" s="19">
        <v>29</v>
      </c>
    </row>
    <row r="24" spans="1:19" ht="15" customHeight="1" thickBot="1" x14ac:dyDescent="0.35">
      <c r="A24" s="43"/>
      <c r="B24" s="69"/>
      <c r="C24" s="43"/>
      <c r="D24" s="43"/>
      <c r="E24" s="43"/>
      <c r="F24" s="10" t="s">
        <v>140</v>
      </c>
      <c r="G24" s="11" t="s">
        <v>139</v>
      </c>
      <c r="H24" s="12" t="s">
        <v>10</v>
      </c>
      <c r="I24" s="13">
        <v>11.5</v>
      </c>
      <c r="J24" s="85">
        <v>1</v>
      </c>
      <c r="K24" s="52">
        <v>219.95</v>
      </c>
      <c r="L24" s="16">
        <f t="shared" si="0"/>
        <v>153.96499999999997</v>
      </c>
      <c r="M24" s="106"/>
      <c r="N24" s="16">
        <f t="shared" si="1"/>
        <v>175.96</v>
      </c>
      <c r="O24" s="109"/>
      <c r="Q24" s="18">
        <v>11.5</v>
      </c>
      <c r="R24" s="19">
        <v>45.5</v>
      </c>
      <c r="S24" s="19">
        <v>29.5</v>
      </c>
    </row>
    <row r="25" spans="1:19" ht="22.2" customHeight="1" x14ac:dyDescent="0.3">
      <c r="B25" s="73" t="s">
        <v>115</v>
      </c>
      <c r="C25" t="str">
        <f t="shared" ref="C25" si="2">MID(F25,1,6)</f>
        <v>CD4382</v>
      </c>
      <c r="D25" t="str">
        <f t="shared" ref="D25" si="3">MID(F25,8,13)</f>
        <v>100</v>
      </c>
      <c r="E25" t="str">
        <f t="shared" ref="E25" si="4">CONCATENATE(D25,"/",I25)</f>
        <v>100/5,5</v>
      </c>
      <c r="F25" s="7" t="s">
        <v>117</v>
      </c>
      <c r="G25" s="8" t="s">
        <v>114</v>
      </c>
      <c r="H25" s="2" t="s">
        <v>10</v>
      </c>
      <c r="I25" s="9">
        <v>5.5</v>
      </c>
      <c r="J25" s="90">
        <v>1</v>
      </c>
      <c r="K25" s="51">
        <v>169.95</v>
      </c>
      <c r="L25" s="15">
        <f>K25*0.6</f>
        <v>101.96999999999998</v>
      </c>
      <c r="M25" s="125">
        <v>0.4</v>
      </c>
      <c r="N25" s="15">
        <f>K25*0.6</f>
        <v>101.96999999999998</v>
      </c>
      <c r="O25" s="127">
        <v>0.4</v>
      </c>
      <c r="Q25" s="18">
        <v>12</v>
      </c>
      <c r="R25" s="19">
        <v>46</v>
      </c>
      <c r="S25" s="19">
        <v>30</v>
      </c>
    </row>
    <row r="26" spans="1:19" ht="22.2" customHeight="1" thickBot="1" x14ac:dyDescent="0.35">
      <c r="A26" s="43"/>
      <c r="B26" s="69" t="s">
        <v>116</v>
      </c>
      <c r="C26" s="43" t="str">
        <f t="shared" ref="C26" si="5">MID(F26,1,6)</f>
        <v>CD4382</v>
      </c>
      <c r="D26" s="43" t="str">
        <f t="shared" ref="D26" si="6">MID(F26,8,13)</f>
        <v>100</v>
      </c>
      <c r="E26" s="43" t="str">
        <f t="shared" ref="E26" si="7">CONCATENATE(D26,"/",I26)</f>
        <v>100/11,5</v>
      </c>
      <c r="F26" s="10" t="s">
        <v>117</v>
      </c>
      <c r="G26" s="11" t="s">
        <v>114</v>
      </c>
      <c r="H26" s="12" t="s">
        <v>10</v>
      </c>
      <c r="I26" s="13">
        <v>11.5</v>
      </c>
      <c r="J26" s="85">
        <v>1</v>
      </c>
      <c r="K26" s="52">
        <v>169.95</v>
      </c>
      <c r="L26" s="16">
        <f>K26*0.6</f>
        <v>101.96999999999998</v>
      </c>
      <c r="M26" s="126"/>
      <c r="N26" s="25">
        <f>K26*0.6</f>
        <v>101.96999999999998</v>
      </c>
      <c r="O26" s="128"/>
      <c r="Q26" s="18">
        <v>12.5</v>
      </c>
      <c r="R26" s="19">
        <v>47</v>
      </c>
      <c r="S26" s="19">
        <v>30.5</v>
      </c>
    </row>
    <row r="27" spans="1:19" ht="36.6" customHeight="1" x14ac:dyDescent="0.3">
      <c r="B27" t="s">
        <v>49</v>
      </c>
      <c r="C27" t="str">
        <f t="shared" ref="C27:C31" si="8">MID(F27,1,6)</f>
        <v>835996</v>
      </c>
      <c r="D27" t="str">
        <f t="shared" ref="D27:D31" si="9">MID(F27,8,13)</f>
        <v>002</v>
      </c>
      <c r="E27" s="77" t="str">
        <f t="shared" ref="E27:E31" si="10">CONCATENATE(D27,"/",I27)</f>
        <v>002/5,5</v>
      </c>
      <c r="F27" s="7" t="s">
        <v>42</v>
      </c>
      <c r="G27" s="8" t="s">
        <v>3</v>
      </c>
      <c r="H27" s="2" t="s">
        <v>10</v>
      </c>
      <c r="I27" s="9">
        <v>5.5</v>
      </c>
      <c r="J27" s="60">
        <v>1</v>
      </c>
      <c r="K27" s="51">
        <v>169.95</v>
      </c>
      <c r="L27" s="15">
        <f>K27*0.5</f>
        <v>84.974999999999994</v>
      </c>
      <c r="M27" s="110">
        <v>0.5</v>
      </c>
      <c r="N27" s="26">
        <f>K27*0.5</f>
        <v>84.974999999999994</v>
      </c>
      <c r="O27" s="111">
        <v>0.5</v>
      </c>
      <c r="Q27" s="18">
        <v>13</v>
      </c>
      <c r="R27" s="20">
        <v>47.5</v>
      </c>
      <c r="S27" s="20">
        <v>31</v>
      </c>
    </row>
    <row r="28" spans="1:19" ht="15" customHeight="1" x14ac:dyDescent="0.3">
      <c r="B28" t="s">
        <v>71</v>
      </c>
      <c r="C28" t="str">
        <f t="shared" si="8"/>
        <v>835996</v>
      </c>
      <c r="D28" t="str">
        <f t="shared" si="9"/>
        <v>002</v>
      </c>
      <c r="E28" s="77" t="str">
        <f t="shared" si="10"/>
        <v>002/8</v>
      </c>
      <c r="F28" s="3" t="s">
        <v>42</v>
      </c>
      <c r="G28" s="5" t="s">
        <v>3</v>
      </c>
      <c r="H28" s="1" t="s">
        <v>10</v>
      </c>
      <c r="I28" s="6">
        <v>8</v>
      </c>
      <c r="J28" s="56">
        <v>1</v>
      </c>
      <c r="K28" s="50">
        <v>169.95</v>
      </c>
      <c r="L28" s="34">
        <f t="shared" ref="L28:L31" si="11">K28*0.5</f>
        <v>84.974999999999994</v>
      </c>
      <c r="M28" s="112"/>
      <c r="N28" s="15">
        <f t="shared" ref="N28:N31" si="12">K28*0.5</f>
        <v>84.974999999999994</v>
      </c>
      <c r="O28" s="114"/>
    </row>
    <row r="29" spans="1:19" ht="15" customHeight="1" x14ac:dyDescent="0.3">
      <c r="B29" t="s">
        <v>50</v>
      </c>
      <c r="C29" t="str">
        <f t="shared" si="8"/>
        <v>835996</v>
      </c>
      <c r="D29" t="str">
        <f t="shared" si="9"/>
        <v>002</v>
      </c>
      <c r="E29" s="77" t="str">
        <f t="shared" si="10"/>
        <v>002/9</v>
      </c>
      <c r="F29" s="3" t="s">
        <v>42</v>
      </c>
      <c r="G29" s="5" t="s">
        <v>3</v>
      </c>
      <c r="H29" s="1" t="s">
        <v>10</v>
      </c>
      <c r="I29" s="6">
        <v>9</v>
      </c>
      <c r="J29" s="56">
        <v>3</v>
      </c>
      <c r="K29" s="50">
        <v>169.95</v>
      </c>
      <c r="L29" s="34">
        <f t="shared" si="11"/>
        <v>84.974999999999994</v>
      </c>
      <c r="M29" s="112"/>
      <c r="N29" s="15">
        <f t="shared" si="12"/>
        <v>84.974999999999994</v>
      </c>
      <c r="O29" s="114"/>
    </row>
    <row r="30" spans="1:19" ht="15" customHeight="1" x14ac:dyDescent="0.3">
      <c r="B30" t="s">
        <v>72</v>
      </c>
      <c r="C30" t="str">
        <f t="shared" si="8"/>
        <v>835996</v>
      </c>
      <c r="D30" t="str">
        <f t="shared" si="9"/>
        <v>002</v>
      </c>
      <c r="E30" s="77" t="str">
        <f t="shared" si="10"/>
        <v>002/9,5</v>
      </c>
      <c r="F30" s="3" t="s">
        <v>42</v>
      </c>
      <c r="G30" s="5" t="s">
        <v>3</v>
      </c>
      <c r="H30" s="1" t="s">
        <v>10</v>
      </c>
      <c r="I30" s="6">
        <v>9.5</v>
      </c>
      <c r="J30" s="56">
        <v>1</v>
      </c>
      <c r="K30" s="50">
        <v>169.95</v>
      </c>
      <c r="L30" s="34">
        <f t="shared" si="11"/>
        <v>84.974999999999994</v>
      </c>
      <c r="M30" s="112"/>
      <c r="N30" s="15">
        <f t="shared" si="12"/>
        <v>84.974999999999994</v>
      </c>
      <c r="O30" s="114"/>
    </row>
    <row r="31" spans="1:19" ht="15" customHeight="1" thickBot="1" x14ac:dyDescent="0.35">
      <c r="A31" s="43"/>
      <c r="B31" s="43" t="s">
        <v>51</v>
      </c>
      <c r="C31" s="43" t="str">
        <f t="shared" si="8"/>
        <v>835996</v>
      </c>
      <c r="D31" s="43" t="str">
        <f t="shared" si="9"/>
        <v>002</v>
      </c>
      <c r="E31" s="91" t="str">
        <f t="shared" si="10"/>
        <v>002/11</v>
      </c>
      <c r="F31" s="10" t="s">
        <v>42</v>
      </c>
      <c r="G31" s="11" t="s">
        <v>3</v>
      </c>
      <c r="H31" s="12" t="s">
        <v>10</v>
      </c>
      <c r="I31" s="13">
        <v>11</v>
      </c>
      <c r="J31" s="61">
        <v>1</v>
      </c>
      <c r="K31" s="52">
        <v>169.95</v>
      </c>
      <c r="L31" s="46">
        <f t="shared" si="11"/>
        <v>84.974999999999994</v>
      </c>
      <c r="M31" s="113"/>
      <c r="N31" s="16">
        <f t="shared" si="12"/>
        <v>84.974999999999994</v>
      </c>
      <c r="O31" s="115"/>
    </row>
    <row r="32" spans="1:19" ht="21" customHeight="1" x14ac:dyDescent="0.3">
      <c r="A32" s="72"/>
      <c r="B32" t="s">
        <v>118</v>
      </c>
      <c r="C32" t="str">
        <f t="shared" ref="C32:C33" si="13">MID(F32,1,6)</f>
        <v>865633</v>
      </c>
      <c r="D32" t="str">
        <f t="shared" ref="D32:D33" si="14">MID(F32,8,13)</f>
        <v>002</v>
      </c>
      <c r="E32" t="str">
        <f t="shared" ref="E32:E33" si="15">CONCATENATE(D32,"/",I32)</f>
        <v>002/6</v>
      </c>
      <c r="F32" s="7" t="s">
        <v>34</v>
      </c>
      <c r="G32" s="8" t="s">
        <v>35</v>
      </c>
      <c r="H32" s="2" t="s">
        <v>10</v>
      </c>
      <c r="I32" s="9">
        <v>6</v>
      </c>
      <c r="J32" s="60">
        <v>1</v>
      </c>
      <c r="K32" s="51">
        <v>149.94999999999999</v>
      </c>
      <c r="L32" s="26">
        <v>50</v>
      </c>
      <c r="M32" s="110" t="s">
        <v>154</v>
      </c>
      <c r="N32" s="15">
        <f>K32*0.5</f>
        <v>74.974999999999994</v>
      </c>
      <c r="O32" s="122">
        <v>0.5</v>
      </c>
    </row>
    <row r="33" spans="1:15" ht="21" customHeight="1" thickBot="1" x14ac:dyDescent="0.35">
      <c r="A33" s="82"/>
      <c r="B33" s="43" t="s">
        <v>119</v>
      </c>
      <c r="C33" s="43" t="str">
        <f t="shared" si="13"/>
        <v>865633</v>
      </c>
      <c r="D33" s="43" t="str">
        <f t="shared" si="14"/>
        <v>002</v>
      </c>
      <c r="E33" s="43" t="str">
        <f t="shared" si="15"/>
        <v>002/9</v>
      </c>
      <c r="F33" s="10" t="s">
        <v>34</v>
      </c>
      <c r="G33" s="11" t="s">
        <v>35</v>
      </c>
      <c r="H33" s="12" t="s">
        <v>10</v>
      </c>
      <c r="I33" s="13">
        <v>9</v>
      </c>
      <c r="J33" s="61">
        <v>1</v>
      </c>
      <c r="K33" s="52">
        <v>149.94999999999999</v>
      </c>
      <c r="L33" s="46">
        <v>50</v>
      </c>
      <c r="M33" s="113"/>
      <c r="N33" s="25">
        <f>K33*0.5</f>
        <v>74.974999999999994</v>
      </c>
      <c r="O33" s="124"/>
    </row>
    <row r="34" spans="1:15" x14ac:dyDescent="0.3">
      <c r="B34" s="73"/>
      <c r="F34" s="7" t="s">
        <v>148</v>
      </c>
      <c r="G34" s="8" t="s">
        <v>4</v>
      </c>
      <c r="H34" s="2" t="s">
        <v>10</v>
      </c>
      <c r="I34" s="9">
        <v>2.5</v>
      </c>
      <c r="J34" s="60">
        <v>1</v>
      </c>
      <c r="K34" s="51">
        <v>84.95</v>
      </c>
      <c r="L34" s="26">
        <f t="shared" si="0"/>
        <v>59.464999999999996</v>
      </c>
      <c r="M34" s="116">
        <v>0.3</v>
      </c>
      <c r="N34" s="26">
        <f t="shared" si="1"/>
        <v>67.960000000000008</v>
      </c>
      <c r="O34" s="119">
        <v>0.2</v>
      </c>
    </row>
    <row r="35" spans="1:15" x14ac:dyDescent="0.3">
      <c r="A35" s="63"/>
      <c r="B35" s="64"/>
      <c r="F35" s="3" t="s">
        <v>148</v>
      </c>
      <c r="G35" s="5" t="s">
        <v>4</v>
      </c>
      <c r="H35" s="1" t="s">
        <v>10</v>
      </c>
      <c r="I35" s="6">
        <v>3</v>
      </c>
      <c r="J35" s="56">
        <v>1</v>
      </c>
      <c r="K35" s="50">
        <v>84.95</v>
      </c>
      <c r="L35" s="34">
        <f t="shared" si="0"/>
        <v>59.464999999999996</v>
      </c>
      <c r="M35" s="117"/>
      <c r="N35" s="34">
        <f>K35*0.8</f>
        <v>67.960000000000008</v>
      </c>
      <c r="O35" s="120"/>
    </row>
    <row r="36" spans="1:15" x14ac:dyDescent="0.3">
      <c r="A36" s="63"/>
      <c r="B36" s="64"/>
      <c r="F36" s="3" t="s">
        <v>148</v>
      </c>
      <c r="G36" s="5" t="s">
        <v>4</v>
      </c>
      <c r="H36" s="1" t="s">
        <v>10</v>
      </c>
      <c r="I36" s="6">
        <v>3.5</v>
      </c>
      <c r="J36" s="56">
        <v>2</v>
      </c>
      <c r="K36" s="50">
        <v>84.95</v>
      </c>
      <c r="L36" s="34">
        <f t="shared" si="0"/>
        <v>59.464999999999996</v>
      </c>
      <c r="M36" s="117"/>
      <c r="N36" s="34">
        <f t="shared" si="1"/>
        <v>67.960000000000008</v>
      </c>
      <c r="O36" s="120"/>
    </row>
    <row r="37" spans="1:15" x14ac:dyDescent="0.3">
      <c r="A37" s="63"/>
      <c r="B37" s="64"/>
      <c r="F37" s="3" t="s">
        <v>148</v>
      </c>
      <c r="G37" s="5" t="s">
        <v>4</v>
      </c>
      <c r="H37" s="1" t="s">
        <v>10</v>
      </c>
      <c r="I37" s="6">
        <v>4</v>
      </c>
      <c r="J37" s="56">
        <v>2</v>
      </c>
      <c r="K37" s="50">
        <v>84.95</v>
      </c>
      <c r="L37" s="34">
        <f t="shared" si="0"/>
        <v>59.464999999999996</v>
      </c>
      <c r="M37" s="117"/>
      <c r="N37" s="34">
        <f t="shared" si="1"/>
        <v>67.960000000000008</v>
      </c>
      <c r="O37" s="120"/>
    </row>
    <row r="38" spans="1:15" x14ac:dyDescent="0.3">
      <c r="A38" s="63"/>
      <c r="B38" s="64"/>
      <c r="F38" s="3" t="s">
        <v>148</v>
      </c>
      <c r="G38" s="5" t="s">
        <v>4</v>
      </c>
      <c r="H38" s="1" t="s">
        <v>10</v>
      </c>
      <c r="I38" s="6">
        <v>4.5</v>
      </c>
      <c r="J38" s="56">
        <v>1</v>
      </c>
      <c r="K38" s="50">
        <v>84.95</v>
      </c>
      <c r="L38" s="34">
        <f t="shared" si="0"/>
        <v>59.464999999999996</v>
      </c>
      <c r="M38" s="117"/>
      <c r="N38" s="34">
        <f t="shared" si="1"/>
        <v>67.960000000000008</v>
      </c>
      <c r="O38" s="120"/>
    </row>
    <row r="39" spans="1:15" x14ac:dyDescent="0.3">
      <c r="A39" s="63"/>
      <c r="B39" s="64"/>
      <c r="F39" s="3" t="s">
        <v>148</v>
      </c>
      <c r="G39" s="5" t="s">
        <v>4</v>
      </c>
      <c r="H39" s="1" t="s">
        <v>10</v>
      </c>
      <c r="I39" s="6">
        <v>5</v>
      </c>
      <c r="J39" s="56">
        <v>3</v>
      </c>
      <c r="K39" s="50">
        <v>84.95</v>
      </c>
      <c r="L39" s="34">
        <f t="shared" si="0"/>
        <v>59.464999999999996</v>
      </c>
      <c r="M39" s="117"/>
      <c r="N39" s="34">
        <f t="shared" si="1"/>
        <v>67.960000000000008</v>
      </c>
      <c r="O39" s="120"/>
    </row>
    <row r="40" spans="1:15" x14ac:dyDescent="0.3">
      <c r="A40" s="63"/>
      <c r="B40" s="64"/>
      <c r="F40" s="3" t="s">
        <v>148</v>
      </c>
      <c r="G40" s="5" t="s">
        <v>4</v>
      </c>
      <c r="H40" s="1" t="s">
        <v>10</v>
      </c>
      <c r="I40" s="6">
        <v>5.5</v>
      </c>
      <c r="J40" s="56">
        <v>3</v>
      </c>
      <c r="K40" s="50">
        <v>84.95</v>
      </c>
      <c r="L40" s="34">
        <f t="shared" si="0"/>
        <v>59.464999999999996</v>
      </c>
      <c r="M40" s="117"/>
      <c r="N40" s="34">
        <f t="shared" si="1"/>
        <v>67.960000000000008</v>
      </c>
      <c r="O40" s="120"/>
    </row>
    <row r="41" spans="1:15" x14ac:dyDescent="0.3">
      <c r="A41" s="63"/>
      <c r="B41" s="64"/>
      <c r="F41" s="3" t="s">
        <v>148</v>
      </c>
      <c r="G41" s="5" t="s">
        <v>4</v>
      </c>
      <c r="H41" s="1" t="s">
        <v>10</v>
      </c>
      <c r="I41" s="6">
        <v>6</v>
      </c>
      <c r="J41" s="56">
        <v>1</v>
      </c>
      <c r="K41" s="50">
        <v>84.95</v>
      </c>
      <c r="L41" s="34">
        <f t="shared" si="0"/>
        <v>59.464999999999996</v>
      </c>
      <c r="M41" s="117"/>
      <c r="N41" s="34">
        <f t="shared" si="1"/>
        <v>67.960000000000008</v>
      </c>
      <c r="O41" s="120"/>
    </row>
    <row r="42" spans="1:15" x14ac:dyDescent="0.3">
      <c r="A42" s="63"/>
      <c r="B42" s="64"/>
      <c r="F42" s="3" t="s">
        <v>148</v>
      </c>
      <c r="G42" s="5" t="s">
        <v>4</v>
      </c>
      <c r="H42" s="1" t="s">
        <v>10</v>
      </c>
      <c r="I42" s="6">
        <v>8</v>
      </c>
      <c r="J42" s="56">
        <v>5</v>
      </c>
      <c r="K42" s="50">
        <v>84.95</v>
      </c>
      <c r="L42" s="34">
        <f t="shared" si="0"/>
        <v>59.464999999999996</v>
      </c>
      <c r="M42" s="117"/>
      <c r="N42" s="34">
        <f t="shared" si="1"/>
        <v>67.960000000000008</v>
      </c>
      <c r="O42" s="120"/>
    </row>
    <row r="43" spans="1:15" x14ac:dyDescent="0.3">
      <c r="A43" s="63"/>
      <c r="B43" s="64"/>
      <c r="F43" s="3" t="s">
        <v>148</v>
      </c>
      <c r="G43" s="5" t="s">
        <v>4</v>
      </c>
      <c r="H43" s="1" t="s">
        <v>10</v>
      </c>
      <c r="I43" s="6">
        <v>8.5</v>
      </c>
      <c r="J43" s="56">
        <v>4</v>
      </c>
      <c r="K43" s="50">
        <v>84.95</v>
      </c>
      <c r="L43" s="34">
        <f t="shared" si="0"/>
        <v>59.464999999999996</v>
      </c>
      <c r="M43" s="117"/>
      <c r="N43" s="34">
        <f t="shared" si="1"/>
        <v>67.960000000000008</v>
      </c>
      <c r="O43" s="120"/>
    </row>
    <row r="44" spans="1:15" x14ac:dyDescent="0.3">
      <c r="A44" s="63"/>
      <c r="B44" s="64"/>
      <c r="F44" s="3" t="s">
        <v>148</v>
      </c>
      <c r="G44" s="5" t="s">
        <v>4</v>
      </c>
      <c r="H44" s="1" t="s">
        <v>10</v>
      </c>
      <c r="I44" s="6">
        <v>9.5</v>
      </c>
      <c r="J44" s="56">
        <v>4</v>
      </c>
      <c r="K44" s="50">
        <v>84.95</v>
      </c>
      <c r="L44" s="34">
        <f t="shared" si="0"/>
        <v>59.464999999999996</v>
      </c>
      <c r="M44" s="117"/>
      <c r="N44" s="34">
        <f t="shared" si="1"/>
        <v>67.960000000000008</v>
      </c>
      <c r="O44" s="120"/>
    </row>
    <row r="45" spans="1:15" x14ac:dyDescent="0.3">
      <c r="A45" s="63"/>
      <c r="B45" s="64"/>
      <c r="F45" s="3" t="s">
        <v>148</v>
      </c>
      <c r="G45" s="5" t="s">
        <v>4</v>
      </c>
      <c r="H45" s="1" t="s">
        <v>10</v>
      </c>
      <c r="I45" s="6">
        <v>10</v>
      </c>
      <c r="J45" s="56">
        <v>1</v>
      </c>
      <c r="K45" s="50">
        <v>84.95</v>
      </c>
      <c r="L45" s="34">
        <f t="shared" si="0"/>
        <v>59.464999999999996</v>
      </c>
      <c r="M45" s="117"/>
      <c r="N45" s="34">
        <f t="shared" si="1"/>
        <v>67.960000000000008</v>
      </c>
      <c r="O45" s="120"/>
    </row>
    <row r="46" spans="1:15" x14ac:dyDescent="0.3">
      <c r="A46" s="63"/>
      <c r="B46" s="64"/>
      <c r="F46" s="3" t="s">
        <v>148</v>
      </c>
      <c r="G46" s="5" t="s">
        <v>4</v>
      </c>
      <c r="H46" s="1" t="s">
        <v>10</v>
      </c>
      <c r="I46" s="6">
        <v>10.5</v>
      </c>
      <c r="J46" s="56">
        <v>1</v>
      </c>
      <c r="K46" s="50">
        <v>84.95</v>
      </c>
      <c r="L46" s="34">
        <f t="shared" si="0"/>
        <v>59.464999999999996</v>
      </c>
      <c r="M46" s="117"/>
      <c r="N46" s="34">
        <f t="shared" si="1"/>
        <v>67.960000000000008</v>
      </c>
      <c r="O46" s="120"/>
    </row>
    <row r="47" spans="1:15" x14ac:dyDescent="0.3">
      <c r="A47" s="63"/>
      <c r="B47" s="64"/>
      <c r="F47" s="3" t="s">
        <v>148</v>
      </c>
      <c r="G47" s="5" t="s">
        <v>4</v>
      </c>
      <c r="H47" s="1" t="s">
        <v>10</v>
      </c>
      <c r="I47" s="6">
        <v>11</v>
      </c>
      <c r="J47" s="56">
        <v>1</v>
      </c>
      <c r="K47" s="50">
        <v>84.95</v>
      </c>
      <c r="L47" s="34">
        <f t="shared" si="0"/>
        <v>59.464999999999996</v>
      </c>
      <c r="M47" s="117"/>
      <c r="N47" s="34">
        <f t="shared" si="1"/>
        <v>67.960000000000008</v>
      </c>
      <c r="O47" s="120"/>
    </row>
    <row r="48" spans="1:15" x14ac:dyDescent="0.3">
      <c r="A48" s="63"/>
      <c r="B48" s="64"/>
      <c r="F48" s="3" t="s">
        <v>148</v>
      </c>
      <c r="G48" s="5" t="s">
        <v>4</v>
      </c>
      <c r="H48" s="1" t="s">
        <v>10</v>
      </c>
      <c r="I48" s="6">
        <v>12</v>
      </c>
      <c r="J48" s="56">
        <v>2</v>
      </c>
      <c r="K48" s="50">
        <v>84.95</v>
      </c>
      <c r="L48" s="34">
        <f t="shared" si="0"/>
        <v>59.464999999999996</v>
      </c>
      <c r="M48" s="117"/>
      <c r="N48" s="34">
        <f t="shared" si="1"/>
        <v>67.960000000000008</v>
      </c>
      <c r="O48" s="120"/>
    </row>
    <row r="49" spans="1:15" ht="15" thickBot="1" x14ac:dyDescent="0.35">
      <c r="A49" s="70"/>
      <c r="B49" s="69"/>
      <c r="C49" s="43"/>
      <c r="D49" s="43"/>
      <c r="E49" s="43"/>
      <c r="F49" s="10" t="s">
        <v>148</v>
      </c>
      <c r="G49" s="11" t="s">
        <v>4</v>
      </c>
      <c r="H49" s="12" t="s">
        <v>10</v>
      </c>
      <c r="I49" s="13">
        <v>13</v>
      </c>
      <c r="J49" s="61">
        <v>1</v>
      </c>
      <c r="K49" s="52">
        <v>84.95</v>
      </c>
      <c r="L49" s="46">
        <f t="shared" si="0"/>
        <v>59.464999999999996</v>
      </c>
      <c r="M49" s="118"/>
      <c r="N49" s="16">
        <f t="shared" si="1"/>
        <v>67.960000000000008</v>
      </c>
      <c r="O49" s="121"/>
    </row>
    <row r="50" spans="1:15" ht="31.5" customHeight="1" x14ac:dyDescent="0.3">
      <c r="B50" s="73" t="s">
        <v>96</v>
      </c>
      <c r="C50" t="str">
        <f t="shared" ref="C50" si="16">MID(F50,1,6)</f>
        <v>907564</v>
      </c>
      <c r="D50" t="str">
        <f t="shared" ref="D50" si="17">MID(F50,8,13)</f>
        <v>604</v>
      </c>
      <c r="E50" t="str">
        <f t="shared" ref="E50" si="18">CONCATENATE(D50,"/",I50)</f>
        <v>604/1,5</v>
      </c>
      <c r="F50" s="7" t="s">
        <v>91</v>
      </c>
      <c r="G50" s="8" t="s">
        <v>4</v>
      </c>
      <c r="H50" s="2" t="s">
        <v>10</v>
      </c>
      <c r="I50" s="9">
        <v>1.5</v>
      </c>
      <c r="J50" s="60">
        <v>1</v>
      </c>
      <c r="K50" s="51">
        <v>84.95</v>
      </c>
      <c r="L50" s="26">
        <f>K50*0.5</f>
        <v>42.475000000000001</v>
      </c>
      <c r="M50" s="129">
        <v>0.5</v>
      </c>
      <c r="N50" s="15">
        <f>K50*0.6</f>
        <v>50.97</v>
      </c>
      <c r="O50" s="122">
        <v>0.4</v>
      </c>
    </row>
    <row r="51" spans="1:15" x14ac:dyDescent="0.3">
      <c r="A51" s="29"/>
      <c r="B51" s="64" t="s">
        <v>97</v>
      </c>
      <c r="C51" t="str">
        <f t="shared" ref="C51:C53" si="19">MID(F51,1,6)</f>
        <v>907564</v>
      </c>
      <c r="D51" t="str">
        <f t="shared" ref="D51:D53" si="20">MID(F51,8,13)</f>
        <v>604</v>
      </c>
      <c r="E51" t="str">
        <f t="shared" ref="E51:E53" si="21">CONCATENATE(D51,"/",I51)</f>
        <v>604/5,5</v>
      </c>
      <c r="F51" s="3" t="s">
        <v>91</v>
      </c>
      <c r="G51" s="5" t="s">
        <v>4</v>
      </c>
      <c r="H51" s="1" t="s">
        <v>10</v>
      </c>
      <c r="I51" s="6">
        <v>5.5</v>
      </c>
      <c r="J51" s="56">
        <v>2</v>
      </c>
      <c r="K51" s="50">
        <v>84.95</v>
      </c>
      <c r="L51" s="34">
        <f t="shared" ref="L51:L53" si="22">K51*0.5</f>
        <v>42.475000000000001</v>
      </c>
      <c r="M51" s="130"/>
      <c r="N51" s="15">
        <f t="shared" ref="N51:N53" si="23">K51*0.6</f>
        <v>50.97</v>
      </c>
      <c r="O51" s="123"/>
    </row>
    <row r="52" spans="1:15" x14ac:dyDescent="0.3">
      <c r="A52" s="29"/>
      <c r="B52" s="64" t="s">
        <v>98</v>
      </c>
      <c r="C52" t="str">
        <f t="shared" si="19"/>
        <v>907564</v>
      </c>
      <c r="D52" t="str">
        <f t="shared" si="20"/>
        <v>604</v>
      </c>
      <c r="E52" t="str">
        <f t="shared" si="21"/>
        <v>604/9</v>
      </c>
      <c r="F52" s="3" t="s">
        <v>91</v>
      </c>
      <c r="G52" s="5" t="s">
        <v>4</v>
      </c>
      <c r="H52" s="1" t="s">
        <v>10</v>
      </c>
      <c r="I52" s="6">
        <v>9</v>
      </c>
      <c r="J52" s="56">
        <v>2</v>
      </c>
      <c r="K52" s="5">
        <v>84.95</v>
      </c>
      <c r="L52" s="34">
        <f t="shared" si="22"/>
        <v>42.475000000000001</v>
      </c>
      <c r="M52" s="130"/>
      <c r="N52" s="15">
        <f t="shared" si="23"/>
        <v>50.97</v>
      </c>
      <c r="O52" s="123"/>
    </row>
    <row r="53" spans="1:15" ht="15" thickBot="1" x14ac:dyDescent="0.35">
      <c r="A53" s="30"/>
      <c r="B53" s="69" t="s">
        <v>99</v>
      </c>
      <c r="C53" s="43" t="str">
        <f t="shared" si="19"/>
        <v>907564</v>
      </c>
      <c r="D53" s="43" t="str">
        <f t="shared" si="20"/>
        <v>604</v>
      </c>
      <c r="E53" s="43" t="str">
        <f t="shared" si="21"/>
        <v>604/10,5</v>
      </c>
      <c r="F53" s="10" t="s">
        <v>91</v>
      </c>
      <c r="G53" s="11" t="s">
        <v>4</v>
      </c>
      <c r="H53" s="12" t="s">
        <v>10</v>
      </c>
      <c r="I53" s="13">
        <v>10.5</v>
      </c>
      <c r="J53" s="61">
        <v>1</v>
      </c>
      <c r="K53" s="11">
        <v>84.95</v>
      </c>
      <c r="L53" s="46">
        <f t="shared" si="22"/>
        <v>42.475000000000001</v>
      </c>
      <c r="M53" s="131"/>
      <c r="N53" s="15">
        <f t="shared" si="23"/>
        <v>50.97</v>
      </c>
      <c r="O53" s="124"/>
    </row>
    <row r="54" spans="1:15" ht="42" customHeight="1" thickBot="1" x14ac:dyDescent="0.35">
      <c r="A54" s="92"/>
      <c r="B54" s="93" t="s">
        <v>95</v>
      </c>
      <c r="C54" s="49" t="str">
        <f t="shared" ref="C54:C86" si="24">MID(F54,1,6)</f>
        <v>AA1205</v>
      </c>
      <c r="D54" s="49" t="str">
        <f t="shared" ref="D54:D86" si="25">MID(F54,8,13)</f>
        <v>404</v>
      </c>
      <c r="E54" s="49" t="str">
        <f t="shared" ref="E54:E86" si="26">CONCATENATE(D54,"/",I54)</f>
        <v>404/10,5</v>
      </c>
      <c r="F54" s="94" t="s">
        <v>93</v>
      </c>
      <c r="G54" s="94" t="s">
        <v>92</v>
      </c>
      <c r="H54" s="24" t="s">
        <v>94</v>
      </c>
      <c r="I54" s="23">
        <v>10.5</v>
      </c>
      <c r="J54" s="62">
        <v>1</v>
      </c>
      <c r="K54" s="95">
        <v>129.94999999999999</v>
      </c>
      <c r="L54" s="78">
        <v>50</v>
      </c>
      <c r="M54" s="103" t="s">
        <v>154</v>
      </c>
      <c r="N54" s="27">
        <f>K54*0.5</f>
        <v>64.974999999999994</v>
      </c>
      <c r="O54" s="96">
        <v>0.5</v>
      </c>
    </row>
    <row r="55" spans="1:15" x14ac:dyDescent="0.3">
      <c r="B55" s="73"/>
      <c r="C55" s="75" t="str">
        <f t="shared" si="24"/>
        <v>DJ6205</v>
      </c>
      <c r="D55" s="75" t="str">
        <f t="shared" si="25"/>
        <v>100</v>
      </c>
      <c r="E55" s="75" t="str">
        <f t="shared" si="26"/>
        <v>100/5</v>
      </c>
      <c r="F55" s="67" t="s">
        <v>142</v>
      </c>
      <c r="G55" s="67" t="s">
        <v>141</v>
      </c>
      <c r="H55" s="2" t="s">
        <v>143</v>
      </c>
      <c r="I55" s="9">
        <v>5</v>
      </c>
      <c r="J55" s="60">
        <v>1</v>
      </c>
      <c r="K55" s="51">
        <v>219.95</v>
      </c>
      <c r="L55" s="26">
        <f t="shared" si="0"/>
        <v>153.96499999999997</v>
      </c>
      <c r="M55" s="116">
        <v>0.3</v>
      </c>
      <c r="N55" s="15">
        <f t="shared" si="1"/>
        <v>175.96</v>
      </c>
      <c r="O55" s="119">
        <v>0.2</v>
      </c>
    </row>
    <row r="56" spans="1:15" x14ac:dyDescent="0.3">
      <c r="A56" s="63"/>
      <c r="B56" s="64"/>
      <c r="C56" s="75"/>
      <c r="D56" s="75"/>
      <c r="E56" s="75"/>
      <c r="F56" s="65" t="s">
        <v>142</v>
      </c>
      <c r="G56" s="65" t="s">
        <v>141</v>
      </c>
      <c r="H56" s="1" t="s">
        <v>143</v>
      </c>
      <c r="I56" s="6">
        <v>5.5</v>
      </c>
      <c r="J56" s="56">
        <v>1</v>
      </c>
      <c r="K56" s="50">
        <v>219.95</v>
      </c>
      <c r="L56" s="34">
        <f t="shared" si="0"/>
        <v>153.96499999999997</v>
      </c>
      <c r="M56" s="117"/>
      <c r="N56" s="34">
        <f>K56*0.8</f>
        <v>175.96</v>
      </c>
      <c r="O56" s="120"/>
    </row>
    <row r="57" spans="1:15" x14ac:dyDescent="0.3">
      <c r="A57" s="63"/>
      <c r="B57" s="64"/>
      <c r="C57" s="75"/>
      <c r="D57" s="75"/>
      <c r="E57" s="75"/>
      <c r="F57" s="65" t="s">
        <v>142</v>
      </c>
      <c r="G57" s="65" t="s">
        <v>141</v>
      </c>
      <c r="H57" s="1" t="s">
        <v>143</v>
      </c>
      <c r="I57" s="6">
        <v>6</v>
      </c>
      <c r="J57" s="56">
        <v>2</v>
      </c>
      <c r="K57" s="50">
        <v>219.95</v>
      </c>
      <c r="L57" s="34">
        <f t="shared" si="0"/>
        <v>153.96499999999997</v>
      </c>
      <c r="M57" s="117"/>
      <c r="N57" s="34">
        <f t="shared" si="1"/>
        <v>175.96</v>
      </c>
      <c r="O57" s="120"/>
    </row>
    <row r="58" spans="1:15" x14ac:dyDescent="0.3">
      <c r="A58" s="63"/>
      <c r="B58" s="64"/>
      <c r="C58" s="75"/>
      <c r="D58" s="75"/>
      <c r="E58" s="75"/>
      <c r="F58" s="65" t="s">
        <v>142</v>
      </c>
      <c r="G58" s="65" t="s">
        <v>141</v>
      </c>
      <c r="H58" s="1" t="s">
        <v>143</v>
      </c>
      <c r="I58" s="6">
        <v>6.5</v>
      </c>
      <c r="J58" s="56">
        <v>1</v>
      </c>
      <c r="K58" s="50">
        <v>219.95</v>
      </c>
      <c r="L58" s="34">
        <f t="shared" si="0"/>
        <v>153.96499999999997</v>
      </c>
      <c r="M58" s="117"/>
      <c r="N58" s="34">
        <f t="shared" si="1"/>
        <v>175.96</v>
      </c>
      <c r="O58" s="120"/>
    </row>
    <row r="59" spans="1:15" x14ac:dyDescent="0.3">
      <c r="A59" s="63"/>
      <c r="B59" s="64"/>
      <c r="C59" s="75"/>
      <c r="D59" s="75"/>
      <c r="E59" s="75"/>
      <c r="F59" s="65" t="s">
        <v>142</v>
      </c>
      <c r="G59" s="65" t="s">
        <v>141</v>
      </c>
      <c r="H59" s="1" t="s">
        <v>143</v>
      </c>
      <c r="I59" s="6">
        <v>7</v>
      </c>
      <c r="J59" s="56">
        <v>2</v>
      </c>
      <c r="K59" s="50">
        <v>219.95</v>
      </c>
      <c r="L59" s="34">
        <f t="shared" si="0"/>
        <v>153.96499999999997</v>
      </c>
      <c r="M59" s="117"/>
      <c r="N59" s="34">
        <f t="shared" si="1"/>
        <v>175.96</v>
      </c>
      <c r="O59" s="120"/>
    </row>
    <row r="60" spans="1:15" x14ac:dyDescent="0.3">
      <c r="A60" s="63"/>
      <c r="B60" s="64"/>
      <c r="C60" s="75"/>
      <c r="D60" s="75"/>
      <c r="E60" s="75"/>
      <c r="F60" s="65" t="s">
        <v>142</v>
      </c>
      <c r="G60" s="65" t="s">
        <v>141</v>
      </c>
      <c r="H60" s="1" t="s">
        <v>143</v>
      </c>
      <c r="I60" s="6">
        <v>7.5</v>
      </c>
      <c r="J60" s="56">
        <v>1</v>
      </c>
      <c r="K60" s="50">
        <v>219.95</v>
      </c>
      <c r="L60" s="34">
        <f t="shared" si="0"/>
        <v>153.96499999999997</v>
      </c>
      <c r="M60" s="117"/>
      <c r="N60" s="34">
        <f t="shared" si="1"/>
        <v>175.96</v>
      </c>
      <c r="O60" s="120"/>
    </row>
    <row r="61" spans="1:15" x14ac:dyDescent="0.3">
      <c r="A61" s="63"/>
      <c r="B61" s="64"/>
      <c r="C61" s="75"/>
      <c r="D61" s="75"/>
      <c r="E61" s="75"/>
      <c r="F61" s="65" t="s">
        <v>142</v>
      </c>
      <c r="G61" s="65" t="s">
        <v>141</v>
      </c>
      <c r="H61" s="1" t="s">
        <v>143</v>
      </c>
      <c r="I61" s="6">
        <v>8</v>
      </c>
      <c r="J61" s="56">
        <v>2</v>
      </c>
      <c r="K61" s="50">
        <v>219.95</v>
      </c>
      <c r="L61" s="34">
        <f t="shared" si="0"/>
        <v>153.96499999999997</v>
      </c>
      <c r="M61" s="117"/>
      <c r="N61" s="34">
        <f t="shared" si="1"/>
        <v>175.96</v>
      </c>
      <c r="O61" s="120"/>
    </row>
    <row r="62" spans="1:15" x14ac:dyDescent="0.3">
      <c r="A62" s="63"/>
      <c r="B62" s="64"/>
      <c r="C62" s="75"/>
      <c r="D62" s="75"/>
      <c r="E62" s="75"/>
      <c r="F62" s="65" t="s">
        <v>142</v>
      </c>
      <c r="G62" s="65" t="s">
        <v>141</v>
      </c>
      <c r="H62" s="1" t="s">
        <v>143</v>
      </c>
      <c r="I62" s="6">
        <v>10</v>
      </c>
      <c r="J62" s="56">
        <v>3</v>
      </c>
      <c r="K62" s="50">
        <v>219.95</v>
      </c>
      <c r="L62" s="34">
        <f t="shared" si="0"/>
        <v>153.96499999999997</v>
      </c>
      <c r="M62" s="117"/>
      <c r="N62" s="34">
        <f t="shared" si="1"/>
        <v>175.96</v>
      </c>
      <c r="O62" s="120"/>
    </row>
    <row r="63" spans="1:15" x14ac:dyDescent="0.3">
      <c r="A63" s="63"/>
      <c r="B63" s="64"/>
      <c r="C63" s="75"/>
      <c r="D63" s="75"/>
      <c r="E63" s="75"/>
      <c r="F63" s="65" t="s">
        <v>142</v>
      </c>
      <c r="G63" s="65" t="s">
        <v>141</v>
      </c>
      <c r="H63" s="1" t="s">
        <v>143</v>
      </c>
      <c r="I63" s="6">
        <v>10.5</v>
      </c>
      <c r="J63" s="56">
        <v>1</v>
      </c>
      <c r="K63" s="50">
        <v>219.95</v>
      </c>
      <c r="L63" s="34">
        <f t="shared" si="0"/>
        <v>153.96499999999997</v>
      </c>
      <c r="M63" s="117"/>
      <c r="N63" s="34">
        <f t="shared" si="1"/>
        <v>175.96</v>
      </c>
      <c r="O63" s="120"/>
    </row>
    <row r="64" spans="1:15" x14ac:dyDescent="0.3">
      <c r="A64" s="63"/>
      <c r="B64" s="64"/>
      <c r="C64" s="75"/>
      <c r="D64" s="75"/>
      <c r="E64" s="75"/>
      <c r="F64" s="65" t="s">
        <v>142</v>
      </c>
      <c r="G64" s="65" t="s">
        <v>141</v>
      </c>
      <c r="H64" s="1" t="s">
        <v>143</v>
      </c>
      <c r="I64" s="6">
        <v>11</v>
      </c>
      <c r="J64" s="56">
        <v>1</v>
      </c>
      <c r="K64" s="50">
        <v>219.95</v>
      </c>
      <c r="L64" s="34">
        <f t="shared" si="0"/>
        <v>153.96499999999997</v>
      </c>
      <c r="M64" s="117"/>
      <c r="N64" s="34">
        <f t="shared" si="1"/>
        <v>175.96</v>
      </c>
      <c r="O64" s="120"/>
    </row>
    <row r="65" spans="1:15" x14ac:dyDescent="0.3">
      <c r="A65" s="63"/>
      <c r="B65" s="64"/>
      <c r="C65" s="75"/>
      <c r="D65" s="75"/>
      <c r="E65" s="75"/>
      <c r="F65" s="65" t="s">
        <v>142</v>
      </c>
      <c r="G65" s="65" t="s">
        <v>141</v>
      </c>
      <c r="H65" s="1" t="s">
        <v>143</v>
      </c>
      <c r="I65" s="6">
        <v>11.5</v>
      </c>
      <c r="J65" s="56">
        <v>1</v>
      </c>
      <c r="K65" s="50">
        <v>219.95</v>
      </c>
      <c r="L65" s="34">
        <f t="shared" si="0"/>
        <v>153.96499999999997</v>
      </c>
      <c r="M65" s="117"/>
      <c r="N65" s="34">
        <f t="shared" si="1"/>
        <v>175.96</v>
      </c>
      <c r="O65" s="120"/>
    </row>
    <row r="66" spans="1:15" x14ac:dyDescent="0.3">
      <c r="A66" s="63"/>
      <c r="B66" s="64"/>
      <c r="C66" s="75"/>
      <c r="D66" s="75"/>
      <c r="E66" s="75"/>
      <c r="F66" s="65" t="s">
        <v>142</v>
      </c>
      <c r="G66" s="65" t="s">
        <v>141</v>
      </c>
      <c r="H66" s="1" t="s">
        <v>143</v>
      </c>
      <c r="I66" s="6">
        <v>12</v>
      </c>
      <c r="J66" s="56">
        <v>1</v>
      </c>
      <c r="K66" s="50">
        <v>219.95</v>
      </c>
      <c r="L66" s="34">
        <f t="shared" si="0"/>
        <v>153.96499999999997</v>
      </c>
      <c r="M66" s="117"/>
      <c r="N66" s="34">
        <f t="shared" si="1"/>
        <v>175.96</v>
      </c>
      <c r="O66" s="120"/>
    </row>
    <row r="67" spans="1:15" ht="15" thickBot="1" x14ac:dyDescent="0.35">
      <c r="A67" s="63"/>
      <c r="B67" s="64"/>
      <c r="C67" s="75"/>
      <c r="D67" s="75"/>
      <c r="E67" s="75"/>
      <c r="F67" s="97" t="s">
        <v>142</v>
      </c>
      <c r="G67" s="66" t="s">
        <v>141</v>
      </c>
      <c r="H67" s="12" t="s">
        <v>143</v>
      </c>
      <c r="I67" s="13">
        <v>12.5</v>
      </c>
      <c r="J67" s="61">
        <v>1</v>
      </c>
      <c r="K67" s="52">
        <v>219.95</v>
      </c>
      <c r="L67" s="16">
        <f t="shared" ref="L67:L112" si="27">K67*0.7</f>
        <v>153.96499999999997</v>
      </c>
      <c r="M67" s="118"/>
      <c r="N67" s="16">
        <f t="shared" ref="N67" si="28">K67*0.8</f>
        <v>175.96</v>
      </c>
      <c r="O67" s="121"/>
    </row>
    <row r="68" spans="1:15" x14ac:dyDescent="0.3">
      <c r="A68" s="79"/>
      <c r="B68" s="64" t="s">
        <v>122</v>
      </c>
      <c r="C68" s="75" t="str">
        <f t="shared" si="24"/>
        <v>DJ5255</v>
      </c>
      <c r="D68" s="75" t="str">
        <f t="shared" si="25"/>
        <v>100</v>
      </c>
      <c r="E68" s="75" t="str">
        <f t="shared" si="26"/>
        <v>100/5</v>
      </c>
      <c r="F68" s="98" t="s">
        <v>149</v>
      </c>
      <c r="G68" s="67" t="s">
        <v>136</v>
      </c>
      <c r="H68" s="2" t="s">
        <v>36</v>
      </c>
      <c r="I68" s="9">
        <v>5</v>
      </c>
      <c r="J68" s="60">
        <v>2</v>
      </c>
      <c r="K68" s="51">
        <v>179.95</v>
      </c>
      <c r="L68" s="15">
        <f>K68*0.8</f>
        <v>143.96</v>
      </c>
      <c r="M68" s="129">
        <v>0.2</v>
      </c>
      <c r="N68" s="15">
        <f>K68*0.9</f>
        <v>161.95499999999998</v>
      </c>
      <c r="O68" s="122">
        <v>0.1</v>
      </c>
    </row>
    <row r="69" spans="1:15" x14ac:dyDescent="0.3">
      <c r="B69" s="64" t="s">
        <v>123</v>
      </c>
      <c r="C69" s="75" t="str">
        <f t="shared" ref="C69:C81" si="29">MID(F69,1,6)</f>
        <v>DJ5255</v>
      </c>
      <c r="D69" s="75" t="str">
        <f t="shared" ref="D69:D81" si="30">MID(F69,8,13)</f>
        <v>100</v>
      </c>
      <c r="E69" s="75" t="str">
        <f t="shared" ref="E69:E81" si="31">CONCATENATE(D69,"/",I69)</f>
        <v>100/5,5</v>
      </c>
      <c r="F69" s="65" t="s">
        <v>149</v>
      </c>
      <c r="G69" s="65" t="s">
        <v>136</v>
      </c>
      <c r="H69" s="1" t="s">
        <v>36</v>
      </c>
      <c r="I69" s="6">
        <v>5.5</v>
      </c>
      <c r="J69" s="56">
        <v>2</v>
      </c>
      <c r="K69" s="50">
        <v>179.95</v>
      </c>
      <c r="L69" s="15">
        <f t="shared" ref="L69:L81" si="32">K69*0.8</f>
        <v>143.96</v>
      </c>
      <c r="M69" s="130"/>
      <c r="N69" s="15">
        <f t="shared" ref="N69:N81" si="33">K69*0.9</f>
        <v>161.95499999999998</v>
      </c>
      <c r="O69" s="123"/>
    </row>
    <row r="70" spans="1:15" x14ac:dyDescent="0.3">
      <c r="A70" s="63"/>
      <c r="B70" s="64" t="s">
        <v>124</v>
      </c>
      <c r="C70" s="75" t="str">
        <f t="shared" si="29"/>
        <v>DJ5255</v>
      </c>
      <c r="D70" s="75" t="str">
        <f t="shared" si="30"/>
        <v>100</v>
      </c>
      <c r="E70" s="75" t="str">
        <f t="shared" si="31"/>
        <v>100/6,5</v>
      </c>
      <c r="F70" s="65" t="s">
        <v>149</v>
      </c>
      <c r="G70" s="65" t="s">
        <v>136</v>
      </c>
      <c r="H70" s="1" t="s">
        <v>36</v>
      </c>
      <c r="I70" s="6">
        <v>6.5</v>
      </c>
      <c r="J70" s="56">
        <v>1</v>
      </c>
      <c r="K70" s="50">
        <v>179.95</v>
      </c>
      <c r="L70" s="15">
        <f t="shared" si="32"/>
        <v>143.96</v>
      </c>
      <c r="M70" s="130"/>
      <c r="N70" s="15">
        <f t="shared" si="33"/>
        <v>161.95499999999998</v>
      </c>
      <c r="O70" s="123"/>
    </row>
    <row r="71" spans="1:15" x14ac:dyDescent="0.3">
      <c r="A71" s="63"/>
      <c r="B71" s="64" t="s">
        <v>125</v>
      </c>
      <c r="C71" s="75" t="str">
        <f t="shared" si="29"/>
        <v>DJ5255</v>
      </c>
      <c r="D71" s="75" t="str">
        <f t="shared" si="30"/>
        <v>100</v>
      </c>
      <c r="E71" s="75" t="str">
        <f t="shared" si="31"/>
        <v>100/7</v>
      </c>
      <c r="F71" s="65" t="s">
        <v>149</v>
      </c>
      <c r="G71" s="65" t="s">
        <v>136</v>
      </c>
      <c r="H71" s="1" t="s">
        <v>36</v>
      </c>
      <c r="I71" s="6">
        <v>7</v>
      </c>
      <c r="J71" s="56">
        <v>1</v>
      </c>
      <c r="K71" s="50">
        <v>179.95</v>
      </c>
      <c r="L71" s="15">
        <f t="shared" si="32"/>
        <v>143.96</v>
      </c>
      <c r="M71" s="130"/>
      <c r="N71" s="15">
        <f t="shared" si="33"/>
        <v>161.95499999999998</v>
      </c>
      <c r="O71" s="123"/>
    </row>
    <row r="72" spans="1:15" x14ac:dyDescent="0.3">
      <c r="A72" s="63"/>
      <c r="B72" s="64" t="s">
        <v>126</v>
      </c>
      <c r="C72" s="75" t="str">
        <f t="shared" si="29"/>
        <v>DJ5255</v>
      </c>
      <c r="D72" s="75" t="str">
        <f t="shared" si="30"/>
        <v>100</v>
      </c>
      <c r="E72" s="75" t="str">
        <f t="shared" si="31"/>
        <v>100/7,5</v>
      </c>
      <c r="F72" s="65" t="s">
        <v>149</v>
      </c>
      <c r="G72" s="65" t="s">
        <v>136</v>
      </c>
      <c r="H72" s="1" t="s">
        <v>36</v>
      </c>
      <c r="I72" s="6">
        <v>7.5</v>
      </c>
      <c r="J72" s="56">
        <v>3</v>
      </c>
      <c r="K72" s="50">
        <v>179.95</v>
      </c>
      <c r="L72" s="15">
        <f t="shared" si="32"/>
        <v>143.96</v>
      </c>
      <c r="M72" s="130"/>
      <c r="N72" s="15">
        <f t="shared" si="33"/>
        <v>161.95499999999998</v>
      </c>
      <c r="O72" s="123"/>
    </row>
    <row r="73" spans="1:15" x14ac:dyDescent="0.3">
      <c r="A73" s="63"/>
      <c r="B73" s="64" t="s">
        <v>127</v>
      </c>
      <c r="C73" s="75" t="str">
        <f t="shared" si="29"/>
        <v>DJ5255</v>
      </c>
      <c r="D73" s="75" t="str">
        <f t="shared" si="30"/>
        <v>100</v>
      </c>
      <c r="E73" s="75" t="str">
        <f t="shared" si="31"/>
        <v>100/8</v>
      </c>
      <c r="F73" s="65" t="s">
        <v>149</v>
      </c>
      <c r="G73" s="65" t="s">
        <v>136</v>
      </c>
      <c r="H73" s="1" t="s">
        <v>36</v>
      </c>
      <c r="I73" s="6">
        <v>8</v>
      </c>
      <c r="J73" s="56">
        <v>1</v>
      </c>
      <c r="K73" s="50">
        <v>179.95</v>
      </c>
      <c r="L73" s="15">
        <f t="shared" si="32"/>
        <v>143.96</v>
      </c>
      <c r="M73" s="130"/>
      <c r="N73" s="15">
        <f t="shared" si="33"/>
        <v>161.95499999999998</v>
      </c>
      <c r="O73" s="123"/>
    </row>
    <row r="74" spans="1:15" x14ac:dyDescent="0.3">
      <c r="A74" s="63"/>
      <c r="B74" s="64" t="s">
        <v>128</v>
      </c>
      <c r="C74" s="75" t="str">
        <f t="shared" si="29"/>
        <v>DJ5255</v>
      </c>
      <c r="D74" s="75" t="str">
        <f t="shared" si="30"/>
        <v>100</v>
      </c>
      <c r="E74" s="75" t="str">
        <f t="shared" si="31"/>
        <v>100/8,5</v>
      </c>
      <c r="F74" s="65" t="s">
        <v>149</v>
      </c>
      <c r="G74" s="65" t="s">
        <v>136</v>
      </c>
      <c r="H74" s="1" t="s">
        <v>36</v>
      </c>
      <c r="I74" s="6">
        <v>8.5</v>
      </c>
      <c r="J74" s="56">
        <v>1</v>
      </c>
      <c r="K74" s="50">
        <v>179.95</v>
      </c>
      <c r="L74" s="15">
        <f t="shared" si="32"/>
        <v>143.96</v>
      </c>
      <c r="M74" s="130"/>
      <c r="N74" s="15">
        <f t="shared" si="33"/>
        <v>161.95499999999998</v>
      </c>
      <c r="O74" s="123"/>
    </row>
    <row r="75" spans="1:15" x14ac:dyDescent="0.3">
      <c r="A75" s="63"/>
      <c r="B75" s="64" t="s">
        <v>129</v>
      </c>
      <c r="C75" s="75" t="str">
        <f t="shared" si="29"/>
        <v>DJ5255</v>
      </c>
      <c r="D75" s="75" t="str">
        <f t="shared" si="30"/>
        <v>100</v>
      </c>
      <c r="E75" s="75" t="str">
        <f t="shared" si="31"/>
        <v>100/9</v>
      </c>
      <c r="F75" s="65" t="s">
        <v>149</v>
      </c>
      <c r="G75" s="65" t="s">
        <v>136</v>
      </c>
      <c r="H75" s="1" t="s">
        <v>36</v>
      </c>
      <c r="I75" s="6">
        <v>9</v>
      </c>
      <c r="J75" s="56">
        <v>3</v>
      </c>
      <c r="K75" s="50">
        <v>179.95</v>
      </c>
      <c r="L75" s="15">
        <f t="shared" si="32"/>
        <v>143.96</v>
      </c>
      <c r="M75" s="130"/>
      <c r="N75" s="15">
        <f t="shared" si="33"/>
        <v>161.95499999999998</v>
      </c>
      <c r="O75" s="123"/>
    </row>
    <row r="76" spans="1:15" x14ac:dyDescent="0.3">
      <c r="A76" s="63"/>
      <c r="B76" s="64" t="s">
        <v>130</v>
      </c>
      <c r="C76" s="75" t="str">
        <f t="shared" si="29"/>
        <v>DJ5255</v>
      </c>
      <c r="D76" s="75" t="str">
        <f t="shared" si="30"/>
        <v>100</v>
      </c>
      <c r="E76" s="75" t="str">
        <f t="shared" si="31"/>
        <v>100/9,5</v>
      </c>
      <c r="F76" s="65" t="s">
        <v>149</v>
      </c>
      <c r="G76" s="65" t="s">
        <v>136</v>
      </c>
      <c r="H76" s="1" t="s">
        <v>36</v>
      </c>
      <c r="I76" s="6">
        <v>9.5</v>
      </c>
      <c r="J76" s="56">
        <v>1</v>
      </c>
      <c r="K76" s="50">
        <v>179.95</v>
      </c>
      <c r="L76" s="15">
        <f t="shared" si="32"/>
        <v>143.96</v>
      </c>
      <c r="M76" s="130"/>
      <c r="N76" s="15">
        <f t="shared" si="33"/>
        <v>161.95499999999998</v>
      </c>
      <c r="O76" s="123"/>
    </row>
    <row r="77" spans="1:15" x14ac:dyDescent="0.3">
      <c r="A77" s="63"/>
      <c r="B77" s="64" t="s">
        <v>131</v>
      </c>
      <c r="C77" s="75" t="str">
        <f t="shared" si="29"/>
        <v>DJ5255</v>
      </c>
      <c r="D77" s="75" t="str">
        <f t="shared" si="30"/>
        <v>100</v>
      </c>
      <c r="E77" s="75" t="str">
        <f t="shared" si="31"/>
        <v>100/10</v>
      </c>
      <c r="F77" s="65" t="s">
        <v>149</v>
      </c>
      <c r="G77" s="65" t="s">
        <v>136</v>
      </c>
      <c r="H77" s="1" t="s">
        <v>36</v>
      </c>
      <c r="I77" s="6">
        <v>10</v>
      </c>
      <c r="J77" s="56">
        <v>1</v>
      </c>
      <c r="K77" s="50">
        <v>179.95</v>
      </c>
      <c r="L77" s="15">
        <f t="shared" si="32"/>
        <v>143.96</v>
      </c>
      <c r="M77" s="130"/>
      <c r="N77" s="15">
        <f t="shared" si="33"/>
        <v>161.95499999999998</v>
      </c>
      <c r="O77" s="123"/>
    </row>
    <row r="78" spans="1:15" x14ac:dyDescent="0.3">
      <c r="A78" s="63"/>
      <c r="B78" s="64" t="s">
        <v>132</v>
      </c>
      <c r="C78" s="75" t="str">
        <f t="shared" si="29"/>
        <v>DJ5255</v>
      </c>
      <c r="D78" s="75" t="str">
        <f t="shared" si="30"/>
        <v>100</v>
      </c>
      <c r="E78" s="75" t="str">
        <f t="shared" si="31"/>
        <v>100/10,5</v>
      </c>
      <c r="F78" s="65" t="s">
        <v>149</v>
      </c>
      <c r="G78" s="65" t="s">
        <v>136</v>
      </c>
      <c r="H78" s="1" t="s">
        <v>36</v>
      </c>
      <c r="I78" s="6">
        <v>10.5</v>
      </c>
      <c r="J78" s="56">
        <v>2</v>
      </c>
      <c r="K78" s="50">
        <v>179.95</v>
      </c>
      <c r="L78" s="15">
        <f t="shared" si="32"/>
        <v>143.96</v>
      </c>
      <c r="M78" s="130"/>
      <c r="N78" s="15">
        <f t="shared" si="33"/>
        <v>161.95499999999998</v>
      </c>
      <c r="O78" s="123"/>
    </row>
    <row r="79" spans="1:15" x14ac:dyDescent="0.3">
      <c r="A79" s="63"/>
      <c r="B79" s="64" t="s">
        <v>133</v>
      </c>
      <c r="C79" s="75" t="str">
        <f t="shared" si="29"/>
        <v>DJ5255</v>
      </c>
      <c r="D79" s="75" t="str">
        <f t="shared" si="30"/>
        <v>100</v>
      </c>
      <c r="E79" s="75" t="str">
        <f t="shared" si="31"/>
        <v>100/11</v>
      </c>
      <c r="F79" s="65" t="s">
        <v>149</v>
      </c>
      <c r="G79" s="65" t="s">
        <v>136</v>
      </c>
      <c r="H79" s="1" t="s">
        <v>36</v>
      </c>
      <c r="I79" s="6">
        <v>11</v>
      </c>
      <c r="J79" s="56">
        <v>1</v>
      </c>
      <c r="K79" s="50">
        <v>179.95</v>
      </c>
      <c r="L79" s="15">
        <f t="shared" si="32"/>
        <v>143.96</v>
      </c>
      <c r="M79" s="130"/>
      <c r="N79" s="15">
        <f t="shared" si="33"/>
        <v>161.95499999999998</v>
      </c>
      <c r="O79" s="123"/>
    </row>
    <row r="80" spans="1:15" x14ac:dyDescent="0.3">
      <c r="A80" s="63"/>
      <c r="B80" s="64" t="s">
        <v>134</v>
      </c>
      <c r="C80" s="75" t="str">
        <f t="shared" si="29"/>
        <v>DJ5255</v>
      </c>
      <c r="D80" s="75" t="str">
        <f t="shared" si="30"/>
        <v>100</v>
      </c>
      <c r="E80" s="75" t="str">
        <f t="shared" si="31"/>
        <v>100/12</v>
      </c>
      <c r="F80" s="65" t="s">
        <v>149</v>
      </c>
      <c r="G80" s="65" t="s">
        <v>136</v>
      </c>
      <c r="H80" s="1" t="s">
        <v>36</v>
      </c>
      <c r="I80" s="6">
        <v>12</v>
      </c>
      <c r="J80" s="56">
        <v>1</v>
      </c>
      <c r="K80" s="50">
        <v>179.95</v>
      </c>
      <c r="L80" s="15">
        <f t="shared" si="32"/>
        <v>143.96</v>
      </c>
      <c r="M80" s="130"/>
      <c r="N80" s="15">
        <f t="shared" si="33"/>
        <v>161.95499999999998</v>
      </c>
      <c r="O80" s="123"/>
    </row>
    <row r="81" spans="1:15" ht="15" thickBot="1" x14ac:dyDescent="0.35">
      <c r="A81" s="63"/>
      <c r="B81" s="64" t="s">
        <v>135</v>
      </c>
      <c r="C81" s="75" t="str">
        <f t="shared" si="29"/>
        <v>DJ5255</v>
      </c>
      <c r="D81" s="75" t="str">
        <f t="shared" si="30"/>
        <v>100</v>
      </c>
      <c r="E81" s="75" t="str">
        <f t="shared" si="31"/>
        <v>100/12,5</v>
      </c>
      <c r="F81" s="66" t="s">
        <v>149</v>
      </c>
      <c r="G81" s="66" t="s">
        <v>136</v>
      </c>
      <c r="H81" s="12" t="s">
        <v>36</v>
      </c>
      <c r="I81" s="13">
        <v>12.5</v>
      </c>
      <c r="J81" s="61">
        <v>1</v>
      </c>
      <c r="K81" s="52">
        <v>179.95</v>
      </c>
      <c r="L81" s="25">
        <f t="shared" si="32"/>
        <v>143.96</v>
      </c>
      <c r="M81" s="131"/>
      <c r="N81" s="25">
        <f t="shared" si="33"/>
        <v>161.95499999999998</v>
      </c>
      <c r="O81" s="124"/>
    </row>
    <row r="82" spans="1:15" x14ac:dyDescent="0.3">
      <c r="A82" s="76"/>
      <c r="B82" s="45" t="s">
        <v>52</v>
      </c>
      <c r="C82" s="45" t="str">
        <f t="shared" si="24"/>
        <v>835998</v>
      </c>
      <c r="D82" s="45" t="str">
        <f t="shared" si="25"/>
        <v>003</v>
      </c>
      <c r="E82" s="45" t="str">
        <f t="shared" si="26"/>
        <v>003/5</v>
      </c>
      <c r="F82" s="7" t="s">
        <v>37</v>
      </c>
      <c r="G82" s="8" t="s">
        <v>22</v>
      </c>
      <c r="H82" s="2" t="s">
        <v>23</v>
      </c>
      <c r="I82" s="9">
        <v>5</v>
      </c>
      <c r="J82" s="60">
        <v>1</v>
      </c>
      <c r="K82" s="8">
        <v>169.95</v>
      </c>
      <c r="L82" s="26">
        <f>K82*0.5</f>
        <v>84.974999999999994</v>
      </c>
      <c r="M82" s="129">
        <v>0.5</v>
      </c>
      <c r="N82" s="26">
        <f>K82*0.5</f>
        <v>84.974999999999994</v>
      </c>
      <c r="O82" s="122">
        <v>0.5</v>
      </c>
    </row>
    <row r="83" spans="1:15" ht="14.4" customHeight="1" x14ac:dyDescent="0.3">
      <c r="A83" s="33"/>
      <c r="B83" t="s">
        <v>73</v>
      </c>
      <c r="C83" t="str">
        <f t="shared" si="24"/>
        <v>835998</v>
      </c>
      <c r="D83" t="str">
        <f t="shared" si="25"/>
        <v>003</v>
      </c>
      <c r="E83" t="str">
        <f t="shared" si="26"/>
        <v>003/7,5</v>
      </c>
      <c r="F83" s="3" t="s">
        <v>37</v>
      </c>
      <c r="G83" s="5" t="s">
        <v>22</v>
      </c>
      <c r="H83" s="1" t="s">
        <v>23</v>
      </c>
      <c r="I83" s="6">
        <v>7.5</v>
      </c>
      <c r="J83" s="56">
        <v>1</v>
      </c>
      <c r="K83" s="5">
        <v>169.95</v>
      </c>
      <c r="L83" s="15">
        <f t="shared" ref="L83:L86" si="34">K83*0.5</f>
        <v>84.974999999999994</v>
      </c>
      <c r="M83" s="130"/>
      <c r="N83" s="15">
        <f t="shared" ref="N83:N93" si="35">K83*0.5</f>
        <v>84.974999999999994</v>
      </c>
      <c r="O83" s="123"/>
    </row>
    <row r="84" spans="1:15" s="53" customFormat="1" ht="14.4" customHeight="1" x14ac:dyDescent="0.3">
      <c r="A84" s="57"/>
      <c r="B84" s="53" t="s">
        <v>53</v>
      </c>
      <c r="C84" s="53" t="str">
        <f t="shared" si="24"/>
        <v>835998</v>
      </c>
      <c r="D84" s="53" t="str">
        <f t="shared" si="25"/>
        <v>003</v>
      </c>
      <c r="E84" s="53" t="str">
        <f t="shared" si="26"/>
        <v>003/10</v>
      </c>
      <c r="F84" s="89" t="s">
        <v>37</v>
      </c>
      <c r="G84" s="54" t="s">
        <v>22</v>
      </c>
      <c r="H84" s="1" t="s">
        <v>23</v>
      </c>
      <c r="I84" s="55">
        <v>10</v>
      </c>
      <c r="J84" s="56">
        <v>1</v>
      </c>
      <c r="K84" s="54">
        <v>169.95</v>
      </c>
      <c r="L84" s="15">
        <f t="shared" si="34"/>
        <v>84.974999999999994</v>
      </c>
      <c r="M84" s="130"/>
      <c r="N84" s="15">
        <f t="shared" si="35"/>
        <v>84.974999999999994</v>
      </c>
      <c r="O84" s="123"/>
    </row>
    <row r="85" spans="1:15" x14ac:dyDescent="0.3">
      <c r="A85" s="33"/>
      <c r="B85" t="s">
        <v>74</v>
      </c>
      <c r="C85" t="str">
        <f t="shared" si="24"/>
        <v>835998</v>
      </c>
      <c r="D85" t="str">
        <f t="shared" si="25"/>
        <v>003</v>
      </c>
      <c r="E85" t="str">
        <f t="shared" si="26"/>
        <v>003/11</v>
      </c>
      <c r="F85" s="3" t="s">
        <v>37</v>
      </c>
      <c r="G85" s="5" t="s">
        <v>22</v>
      </c>
      <c r="H85" s="1" t="s">
        <v>23</v>
      </c>
      <c r="I85" s="6">
        <v>11</v>
      </c>
      <c r="J85" s="56">
        <v>1</v>
      </c>
      <c r="K85" s="5">
        <v>169.95</v>
      </c>
      <c r="L85" s="15">
        <f t="shared" si="34"/>
        <v>84.974999999999994</v>
      </c>
      <c r="M85" s="130"/>
      <c r="N85" s="15">
        <f t="shared" si="35"/>
        <v>84.974999999999994</v>
      </c>
      <c r="O85" s="123"/>
    </row>
    <row r="86" spans="1:15" ht="15" thickBot="1" x14ac:dyDescent="0.35">
      <c r="A86" s="82"/>
      <c r="B86" s="43" t="s">
        <v>54</v>
      </c>
      <c r="C86" s="43" t="str">
        <f t="shared" si="24"/>
        <v>835998</v>
      </c>
      <c r="D86" s="43" t="str">
        <f t="shared" si="25"/>
        <v>003</v>
      </c>
      <c r="E86" s="43" t="str">
        <f t="shared" si="26"/>
        <v>003/11,5</v>
      </c>
      <c r="F86" s="10" t="s">
        <v>37</v>
      </c>
      <c r="G86" s="11" t="s">
        <v>22</v>
      </c>
      <c r="H86" s="12" t="s">
        <v>23</v>
      </c>
      <c r="I86" s="13">
        <v>11.5</v>
      </c>
      <c r="J86" s="61">
        <v>1</v>
      </c>
      <c r="K86" s="11">
        <v>169.95</v>
      </c>
      <c r="L86" s="16">
        <f t="shared" si="34"/>
        <v>84.974999999999994</v>
      </c>
      <c r="M86" s="131"/>
      <c r="N86" s="25">
        <f t="shared" si="35"/>
        <v>84.974999999999994</v>
      </c>
      <c r="O86" s="124"/>
    </row>
    <row r="87" spans="1:15" x14ac:dyDescent="0.3">
      <c r="A87" s="63"/>
      <c r="B87" s="67" t="s">
        <v>111</v>
      </c>
      <c r="C87" s="7" t="str">
        <f t="shared" ref="C87:C89" si="36">MID(F87,1,6)</f>
        <v>AJ1697</v>
      </c>
      <c r="D87" s="7" t="str">
        <f t="shared" ref="D87:D89" si="37">MID(F87,8,13)</f>
        <v>003</v>
      </c>
      <c r="E87" s="35" t="str">
        <f t="shared" ref="E87:E89" si="38">CONCATENATE(D87,"/",I87)</f>
        <v>003/7,5</v>
      </c>
      <c r="F87" s="67" t="s">
        <v>110</v>
      </c>
      <c r="G87" s="67" t="s">
        <v>28</v>
      </c>
      <c r="H87" s="2" t="s">
        <v>41</v>
      </c>
      <c r="I87" s="9">
        <v>7.5</v>
      </c>
      <c r="J87" s="60">
        <v>1</v>
      </c>
      <c r="K87" s="51">
        <v>149.94999999999999</v>
      </c>
      <c r="L87" s="15">
        <f>K87*0.5</f>
        <v>74.974999999999994</v>
      </c>
      <c r="M87" s="129">
        <v>0.5</v>
      </c>
      <c r="N87" s="26">
        <f t="shared" si="35"/>
        <v>74.974999999999994</v>
      </c>
      <c r="O87" s="122">
        <v>0.5</v>
      </c>
    </row>
    <row r="88" spans="1:15" x14ac:dyDescent="0.3">
      <c r="A88" s="63"/>
      <c r="B88" s="65" t="s">
        <v>112</v>
      </c>
      <c r="C88" s="3" t="str">
        <f t="shared" si="36"/>
        <v>AJ1697</v>
      </c>
      <c r="D88" s="3" t="str">
        <f t="shared" si="37"/>
        <v>003</v>
      </c>
      <c r="E88" s="74" t="str">
        <f t="shared" si="38"/>
        <v>003/9</v>
      </c>
      <c r="F88" s="65" t="s">
        <v>110</v>
      </c>
      <c r="G88" s="65" t="s">
        <v>28</v>
      </c>
      <c r="H88" s="1" t="s">
        <v>41</v>
      </c>
      <c r="I88" s="6">
        <v>9</v>
      </c>
      <c r="J88" s="56">
        <v>1</v>
      </c>
      <c r="K88" s="50">
        <v>149.94999999999999</v>
      </c>
      <c r="L88" s="15">
        <f t="shared" ref="L88:L89" si="39">K88*0.5</f>
        <v>74.974999999999994</v>
      </c>
      <c r="M88" s="130"/>
      <c r="N88" s="15">
        <f t="shared" si="35"/>
        <v>74.974999999999994</v>
      </c>
      <c r="O88" s="123"/>
    </row>
    <row r="89" spans="1:15" ht="14.4" customHeight="1" thickBot="1" x14ac:dyDescent="0.35">
      <c r="A89" s="70"/>
      <c r="B89" s="66" t="s">
        <v>113</v>
      </c>
      <c r="C89" s="10" t="str">
        <f t="shared" si="36"/>
        <v>AJ1697</v>
      </c>
      <c r="D89" s="10" t="str">
        <f t="shared" si="37"/>
        <v>003</v>
      </c>
      <c r="E89" s="100" t="str">
        <f t="shared" si="38"/>
        <v>003/11,5</v>
      </c>
      <c r="F89" s="66" t="s">
        <v>110</v>
      </c>
      <c r="G89" s="66" t="s">
        <v>28</v>
      </c>
      <c r="H89" s="12" t="s">
        <v>41</v>
      </c>
      <c r="I89" s="13">
        <v>11.5</v>
      </c>
      <c r="J89" s="61">
        <v>1</v>
      </c>
      <c r="K89" s="52">
        <v>149.94999999999999</v>
      </c>
      <c r="L89" s="16">
        <f t="shared" si="39"/>
        <v>74.974999999999994</v>
      </c>
      <c r="M89" s="131"/>
      <c r="N89" s="25">
        <f t="shared" si="35"/>
        <v>74.974999999999994</v>
      </c>
      <c r="O89" s="124"/>
    </row>
    <row r="90" spans="1:15" ht="34.200000000000003" customHeight="1" x14ac:dyDescent="0.3">
      <c r="A90" s="44"/>
      <c r="B90" s="99" t="s">
        <v>100</v>
      </c>
      <c r="C90" s="44" t="str">
        <f t="shared" ref="C90:C93" si="40">MID(F90,1,6)</f>
        <v>835995</v>
      </c>
      <c r="D90" s="44" t="str">
        <f t="shared" ref="D90:D93" si="41">MID(F90,8,13)</f>
        <v>002</v>
      </c>
      <c r="E90" s="44" t="str">
        <f t="shared" ref="E90:E93" si="42">CONCATENATE(D90,"/",I90)</f>
        <v>002/8</v>
      </c>
      <c r="F90" s="7" t="s">
        <v>43</v>
      </c>
      <c r="G90" s="8" t="s">
        <v>44</v>
      </c>
      <c r="H90" s="7" t="s">
        <v>45</v>
      </c>
      <c r="I90" s="9">
        <v>8</v>
      </c>
      <c r="J90" s="60">
        <v>1</v>
      </c>
      <c r="K90" s="8">
        <v>139.94999999999999</v>
      </c>
      <c r="L90" s="15">
        <f>K90*0.5</f>
        <v>69.974999999999994</v>
      </c>
      <c r="M90" s="129">
        <v>0.5</v>
      </c>
      <c r="N90" s="26">
        <f t="shared" si="35"/>
        <v>69.974999999999994</v>
      </c>
      <c r="O90" s="122">
        <v>0.5</v>
      </c>
    </row>
    <row r="91" spans="1:15" x14ac:dyDescent="0.3">
      <c r="A91" s="59"/>
      <c r="B91" s="68" t="s">
        <v>101</v>
      </c>
      <c r="C91" s="44" t="str">
        <f t="shared" si="40"/>
        <v>835995</v>
      </c>
      <c r="D91" s="44" t="str">
        <f t="shared" si="41"/>
        <v>002</v>
      </c>
      <c r="E91" s="44" t="str">
        <f t="shared" si="42"/>
        <v>002/9</v>
      </c>
      <c r="F91" s="3" t="s">
        <v>43</v>
      </c>
      <c r="G91" s="5" t="s">
        <v>44</v>
      </c>
      <c r="H91" s="3" t="s">
        <v>45</v>
      </c>
      <c r="I91" s="6">
        <v>9</v>
      </c>
      <c r="J91" s="56">
        <v>2</v>
      </c>
      <c r="K91" s="5">
        <v>139.94999999999999</v>
      </c>
      <c r="L91" s="15">
        <f t="shared" ref="L91:L93" si="43">K91*0.5</f>
        <v>69.974999999999994</v>
      </c>
      <c r="M91" s="130"/>
      <c r="N91" s="15">
        <f t="shared" si="35"/>
        <v>69.974999999999994</v>
      </c>
      <c r="O91" s="123"/>
    </row>
    <row r="92" spans="1:15" x14ac:dyDescent="0.3">
      <c r="A92" s="59"/>
      <c r="B92" s="68" t="s">
        <v>102</v>
      </c>
      <c r="C92" s="44" t="str">
        <f t="shared" si="40"/>
        <v>835995</v>
      </c>
      <c r="D92" s="44" t="str">
        <f t="shared" si="41"/>
        <v>002</v>
      </c>
      <c r="E92" s="44" t="str">
        <f t="shared" si="42"/>
        <v>002/9,5</v>
      </c>
      <c r="F92" s="3" t="s">
        <v>43</v>
      </c>
      <c r="G92" s="5" t="s">
        <v>44</v>
      </c>
      <c r="H92" s="3" t="s">
        <v>45</v>
      </c>
      <c r="I92" s="6">
        <v>9.5</v>
      </c>
      <c r="J92" s="56">
        <v>1</v>
      </c>
      <c r="K92" s="5">
        <v>139.94999999999999</v>
      </c>
      <c r="L92" s="15">
        <f t="shared" si="43"/>
        <v>69.974999999999994</v>
      </c>
      <c r="M92" s="130"/>
      <c r="N92" s="15">
        <f t="shared" si="35"/>
        <v>69.974999999999994</v>
      </c>
      <c r="O92" s="123"/>
    </row>
    <row r="93" spans="1:15" ht="15" thickBot="1" x14ac:dyDescent="0.35">
      <c r="A93" s="83"/>
      <c r="B93" s="101" t="s">
        <v>55</v>
      </c>
      <c r="C93" s="43" t="str">
        <f t="shared" si="40"/>
        <v>835995</v>
      </c>
      <c r="D93" s="43" t="str">
        <f t="shared" si="41"/>
        <v>002</v>
      </c>
      <c r="E93" s="43" t="str">
        <f t="shared" si="42"/>
        <v>002/10</v>
      </c>
      <c r="F93" s="10" t="s">
        <v>43</v>
      </c>
      <c r="G93" s="11" t="s">
        <v>44</v>
      </c>
      <c r="H93" s="10" t="s">
        <v>45</v>
      </c>
      <c r="I93" s="13">
        <v>10</v>
      </c>
      <c r="J93" s="61">
        <v>1</v>
      </c>
      <c r="K93" s="11">
        <v>139.94999999999999</v>
      </c>
      <c r="L93" s="16">
        <f t="shared" si="43"/>
        <v>69.974999999999994</v>
      </c>
      <c r="M93" s="131"/>
      <c r="N93" s="25">
        <f t="shared" si="35"/>
        <v>69.974999999999994</v>
      </c>
      <c r="O93" s="124"/>
    </row>
    <row r="94" spans="1:15" x14ac:dyDescent="0.3">
      <c r="A94" s="80"/>
      <c r="B94" s="73"/>
      <c r="F94" s="7" t="s">
        <v>147</v>
      </c>
      <c r="G94" s="8" t="s">
        <v>24</v>
      </c>
      <c r="H94" s="2" t="s">
        <v>8</v>
      </c>
      <c r="I94" s="9">
        <v>4</v>
      </c>
      <c r="J94" s="90">
        <v>3</v>
      </c>
      <c r="K94" s="8">
        <v>84.95</v>
      </c>
      <c r="L94" s="15">
        <f t="shared" si="27"/>
        <v>59.464999999999996</v>
      </c>
      <c r="M94" s="116">
        <v>0.3</v>
      </c>
      <c r="N94" s="26">
        <f>K94*0.8</f>
        <v>67.960000000000008</v>
      </c>
      <c r="O94" s="119">
        <v>0.2</v>
      </c>
    </row>
    <row r="95" spans="1:15" x14ac:dyDescent="0.3">
      <c r="A95" s="80"/>
      <c r="B95" s="64"/>
      <c r="F95" s="3" t="s">
        <v>147</v>
      </c>
      <c r="G95" s="5" t="s">
        <v>24</v>
      </c>
      <c r="H95" s="1" t="s">
        <v>8</v>
      </c>
      <c r="I95" s="6">
        <v>4.5</v>
      </c>
      <c r="J95" s="84">
        <v>3</v>
      </c>
      <c r="K95" s="5">
        <v>84.95</v>
      </c>
      <c r="L95" s="34">
        <f t="shared" si="27"/>
        <v>59.464999999999996</v>
      </c>
      <c r="M95" s="117"/>
      <c r="N95" s="34">
        <f t="shared" ref="N95:N112" si="44">K95*0.8</f>
        <v>67.960000000000008</v>
      </c>
      <c r="O95" s="120"/>
    </row>
    <row r="96" spans="1:15" x14ac:dyDescent="0.3">
      <c r="A96" s="80"/>
      <c r="B96" s="64"/>
      <c r="F96" s="3" t="s">
        <v>147</v>
      </c>
      <c r="G96" s="5" t="s">
        <v>24</v>
      </c>
      <c r="H96" s="1" t="s">
        <v>8</v>
      </c>
      <c r="I96" s="6">
        <v>5</v>
      </c>
      <c r="J96" s="84">
        <v>8</v>
      </c>
      <c r="K96" s="5">
        <v>84.95</v>
      </c>
      <c r="L96" s="34">
        <f t="shared" si="27"/>
        <v>59.464999999999996</v>
      </c>
      <c r="M96" s="117"/>
      <c r="N96" s="34">
        <f t="shared" si="44"/>
        <v>67.960000000000008</v>
      </c>
      <c r="O96" s="120"/>
    </row>
    <row r="97" spans="1:15" x14ac:dyDescent="0.3">
      <c r="A97" s="80"/>
      <c r="B97" s="64"/>
      <c r="F97" s="3" t="s">
        <v>147</v>
      </c>
      <c r="G97" s="5" t="s">
        <v>24</v>
      </c>
      <c r="H97" s="1" t="s">
        <v>8</v>
      </c>
      <c r="I97" s="6">
        <v>5.5</v>
      </c>
      <c r="J97" s="84">
        <v>10</v>
      </c>
      <c r="K97" s="5">
        <v>84.95</v>
      </c>
      <c r="L97" s="34">
        <f t="shared" si="27"/>
        <v>59.464999999999996</v>
      </c>
      <c r="M97" s="117"/>
      <c r="N97" s="34">
        <f t="shared" si="44"/>
        <v>67.960000000000008</v>
      </c>
      <c r="O97" s="120"/>
    </row>
    <row r="98" spans="1:15" x14ac:dyDescent="0.3">
      <c r="A98" s="80"/>
      <c r="B98" s="64"/>
      <c r="F98" s="3" t="s">
        <v>147</v>
      </c>
      <c r="G98" s="5" t="s">
        <v>24</v>
      </c>
      <c r="H98" s="1" t="s">
        <v>8</v>
      </c>
      <c r="I98" s="6">
        <v>6</v>
      </c>
      <c r="J98" s="84">
        <v>12</v>
      </c>
      <c r="K98" s="5">
        <v>84.95</v>
      </c>
      <c r="L98" s="34">
        <f t="shared" si="27"/>
        <v>59.464999999999996</v>
      </c>
      <c r="M98" s="117"/>
      <c r="N98" s="34">
        <f t="shared" si="44"/>
        <v>67.960000000000008</v>
      </c>
      <c r="O98" s="120"/>
    </row>
    <row r="99" spans="1:15" x14ac:dyDescent="0.3">
      <c r="A99" s="80"/>
      <c r="B99" s="64"/>
      <c r="F99" s="3" t="s">
        <v>147</v>
      </c>
      <c r="G99" s="5" t="s">
        <v>24</v>
      </c>
      <c r="H99" s="1" t="s">
        <v>8</v>
      </c>
      <c r="I99" s="6">
        <v>6.5</v>
      </c>
      <c r="J99" s="84">
        <v>12</v>
      </c>
      <c r="K99" s="5">
        <v>84.95</v>
      </c>
      <c r="L99" s="34">
        <f t="shared" si="27"/>
        <v>59.464999999999996</v>
      </c>
      <c r="M99" s="117"/>
      <c r="N99" s="34">
        <f t="shared" si="44"/>
        <v>67.960000000000008</v>
      </c>
      <c r="O99" s="120"/>
    </row>
    <row r="100" spans="1:15" x14ac:dyDescent="0.3">
      <c r="A100" s="80"/>
      <c r="B100" s="64"/>
      <c r="F100" s="3" t="s">
        <v>147</v>
      </c>
      <c r="G100" s="5" t="s">
        <v>24</v>
      </c>
      <c r="H100" s="1" t="s">
        <v>8</v>
      </c>
      <c r="I100" s="6">
        <v>7</v>
      </c>
      <c r="J100" s="84">
        <v>12</v>
      </c>
      <c r="K100" s="5">
        <v>84.95</v>
      </c>
      <c r="L100" s="34">
        <f t="shared" si="27"/>
        <v>59.464999999999996</v>
      </c>
      <c r="M100" s="117"/>
      <c r="N100" s="34">
        <f t="shared" si="44"/>
        <v>67.960000000000008</v>
      </c>
      <c r="O100" s="120"/>
    </row>
    <row r="101" spans="1:15" x14ac:dyDescent="0.3">
      <c r="A101" s="80"/>
      <c r="B101" s="64"/>
      <c r="F101" s="3" t="s">
        <v>147</v>
      </c>
      <c r="G101" s="5" t="s">
        <v>24</v>
      </c>
      <c r="H101" s="1" t="s">
        <v>8</v>
      </c>
      <c r="I101" s="6">
        <v>7.5</v>
      </c>
      <c r="J101" s="84">
        <v>12</v>
      </c>
      <c r="K101" s="5">
        <v>84.95</v>
      </c>
      <c r="L101" s="34">
        <f t="shared" si="27"/>
        <v>59.464999999999996</v>
      </c>
      <c r="M101" s="117"/>
      <c r="N101" s="34">
        <f t="shared" si="44"/>
        <v>67.960000000000008</v>
      </c>
      <c r="O101" s="120"/>
    </row>
    <row r="102" spans="1:15" x14ac:dyDescent="0.3">
      <c r="A102" s="80"/>
      <c r="B102" s="64"/>
      <c r="F102" s="3" t="s">
        <v>147</v>
      </c>
      <c r="G102" s="5" t="s">
        <v>24</v>
      </c>
      <c r="H102" s="1" t="s">
        <v>8</v>
      </c>
      <c r="I102" s="6">
        <v>8</v>
      </c>
      <c r="J102" s="84">
        <v>12</v>
      </c>
      <c r="K102" s="5">
        <v>84.95</v>
      </c>
      <c r="L102" s="34">
        <f t="shared" si="27"/>
        <v>59.464999999999996</v>
      </c>
      <c r="M102" s="117"/>
      <c r="N102" s="34">
        <f t="shared" si="44"/>
        <v>67.960000000000008</v>
      </c>
      <c r="O102" s="120"/>
    </row>
    <row r="103" spans="1:15" x14ac:dyDescent="0.3">
      <c r="A103" s="80"/>
      <c r="B103" s="64"/>
      <c r="F103" s="3" t="s">
        <v>147</v>
      </c>
      <c r="G103" s="5" t="s">
        <v>24</v>
      </c>
      <c r="H103" s="1" t="s">
        <v>8</v>
      </c>
      <c r="I103" s="6">
        <v>8.5</v>
      </c>
      <c r="J103" s="84">
        <v>8</v>
      </c>
      <c r="K103" s="5">
        <v>84.95</v>
      </c>
      <c r="L103" s="34">
        <f t="shared" si="27"/>
        <v>59.464999999999996</v>
      </c>
      <c r="M103" s="117"/>
      <c r="N103" s="34">
        <f t="shared" si="44"/>
        <v>67.960000000000008</v>
      </c>
      <c r="O103" s="120"/>
    </row>
    <row r="104" spans="1:15" x14ac:dyDescent="0.3">
      <c r="A104" s="80"/>
      <c r="B104" s="64"/>
      <c r="F104" s="3" t="s">
        <v>147</v>
      </c>
      <c r="G104" s="5" t="s">
        <v>24</v>
      </c>
      <c r="H104" s="1" t="s">
        <v>8</v>
      </c>
      <c r="I104" s="6">
        <v>9</v>
      </c>
      <c r="J104" s="84">
        <v>8</v>
      </c>
      <c r="K104" s="5">
        <v>84.95</v>
      </c>
      <c r="L104" s="34">
        <f t="shared" si="27"/>
        <v>59.464999999999996</v>
      </c>
      <c r="M104" s="117"/>
      <c r="N104" s="34">
        <f t="shared" si="44"/>
        <v>67.960000000000008</v>
      </c>
      <c r="O104" s="120"/>
    </row>
    <row r="105" spans="1:15" x14ac:dyDescent="0.3">
      <c r="A105" s="80"/>
      <c r="B105" s="64"/>
      <c r="F105" s="3" t="s">
        <v>147</v>
      </c>
      <c r="G105" s="5" t="s">
        <v>24</v>
      </c>
      <c r="H105" s="1" t="s">
        <v>8</v>
      </c>
      <c r="I105" s="6">
        <v>9.5</v>
      </c>
      <c r="J105" s="84">
        <v>6</v>
      </c>
      <c r="K105" s="5">
        <v>84.95</v>
      </c>
      <c r="L105" s="34">
        <f t="shared" si="27"/>
        <v>59.464999999999996</v>
      </c>
      <c r="M105" s="117"/>
      <c r="N105" s="34">
        <f t="shared" si="44"/>
        <v>67.960000000000008</v>
      </c>
      <c r="O105" s="120"/>
    </row>
    <row r="106" spans="1:15" x14ac:dyDescent="0.3">
      <c r="A106" s="80"/>
      <c r="B106" s="64"/>
      <c r="F106" s="3" t="s">
        <v>147</v>
      </c>
      <c r="G106" s="5" t="s">
        <v>24</v>
      </c>
      <c r="H106" s="1" t="s">
        <v>8</v>
      </c>
      <c r="I106" s="6">
        <v>10</v>
      </c>
      <c r="J106" s="84">
        <v>5</v>
      </c>
      <c r="K106" s="5">
        <v>84.95</v>
      </c>
      <c r="L106" s="34">
        <f t="shared" si="27"/>
        <v>59.464999999999996</v>
      </c>
      <c r="M106" s="117"/>
      <c r="N106" s="34">
        <f t="shared" si="44"/>
        <v>67.960000000000008</v>
      </c>
      <c r="O106" s="120"/>
    </row>
    <row r="107" spans="1:15" x14ac:dyDescent="0.3">
      <c r="A107" s="80"/>
      <c r="B107" s="64"/>
      <c r="F107" s="3" t="s">
        <v>147</v>
      </c>
      <c r="G107" s="5" t="s">
        <v>24</v>
      </c>
      <c r="H107" s="1" t="s">
        <v>8</v>
      </c>
      <c r="I107" s="6">
        <v>10.5</v>
      </c>
      <c r="J107" s="84">
        <v>4</v>
      </c>
      <c r="K107" s="5">
        <v>84.95</v>
      </c>
      <c r="L107" s="34">
        <f t="shared" si="27"/>
        <v>59.464999999999996</v>
      </c>
      <c r="M107" s="117"/>
      <c r="N107" s="34">
        <f t="shared" si="44"/>
        <v>67.960000000000008</v>
      </c>
      <c r="O107" s="120"/>
    </row>
    <row r="108" spans="1:15" x14ac:dyDescent="0.3">
      <c r="A108" s="80"/>
      <c r="B108" s="64"/>
      <c r="F108" s="3" t="s">
        <v>147</v>
      </c>
      <c r="G108" s="5" t="s">
        <v>24</v>
      </c>
      <c r="H108" s="1" t="s">
        <v>8</v>
      </c>
      <c r="I108" s="6">
        <v>11</v>
      </c>
      <c r="J108" s="84">
        <v>2</v>
      </c>
      <c r="K108" s="5">
        <v>84.95</v>
      </c>
      <c r="L108" s="34">
        <f t="shared" si="27"/>
        <v>59.464999999999996</v>
      </c>
      <c r="M108" s="117"/>
      <c r="N108" s="34">
        <f t="shared" si="44"/>
        <v>67.960000000000008</v>
      </c>
      <c r="O108" s="120"/>
    </row>
    <row r="109" spans="1:15" x14ac:dyDescent="0.3">
      <c r="A109" s="80"/>
      <c r="B109" s="64"/>
      <c r="F109" s="3" t="s">
        <v>147</v>
      </c>
      <c r="G109" s="5" t="s">
        <v>24</v>
      </c>
      <c r="H109" s="1" t="s">
        <v>8</v>
      </c>
      <c r="I109" s="6">
        <v>11.5</v>
      </c>
      <c r="J109" s="84">
        <v>2</v>
      </c>
      <c r="K109" s="5">
        <v>84.95</v>
      </c>
      <c r="L109" s="34">
        <f t="shared" si="27"/>
        <v>59.464999999999996</v>
      </c>
      <c r="M109" s="117"/>
      <c r="N109" s="34">
        <f t="shared" si="44"/>
        <v>67.960000000000008</v>
      </c>
      <c r="O109" s="120"/>
    </row>
    <row r="110" spans="1:15" x14ac:dyDescent="0.3">
      <c r="A110" s="80"/>
      <c r="B110" s="64"/>
      <c r="F110" s="3" t="s">
        <v>147</v>
      </c>
      <c r="G110" s="5" t="s">
        <v>24</v>
      </c>
      <c r="H110" s="1" t="s">
        <v>8</v>
      </c>
      <c r="I110" s="6">
        <v>12</v>
      </c>
      <c r="J110" s="84">
        <v>1</v>
      </c>
      <c r="K110" s="5">
        <v>84.95</v>
      </c>
      <c r="L110" s="34">
        <f t="shared" si="27"/>
        <v>59.464999999999996</v>
      </c>
      <c r="M110" s="117"/>
      <c r="N110" s="34">
        <f t="shared" si="44"/>
        <v>67.960000000000008</v>
      </c>
      <c r="O110" s="120"/>
    </row>
    <row r="111" spans="1:15" x14ac:dyDescent="0.3">
      <c r="A111" s="80"/>
      <c r="B111" s="64"/>
      <c r="F111" s="3" t="s">
        <v>147</v>
      </c>
      <c r="G111" s="5" t="s">
        <v>24</v>
      </c>
      <c r="H111" s="1" t="s">
        <v>8</v>
      </c>
      <c r="I111" s="6">
        <v>12.5</v>
      </c>
      <c r="J111" s="84">
        <v>1</v>
      </c>
      <c r="K111" s="5">
        <v>84.95</v>
      </c>
      <c r="L111" s="34">
        <f t="shared" si="27"/>
        <v>59.464999999999996</v>
      </c>
      <c r="M111" s="117"/>
      <c r="N111" s="34">
        <f t="shared" si="44"/>
        <v>67.960000000000008</v>
      </c>
      <c r="O111" s="120"/>
    </row>
    <row r="112" spans="1:15" ht="15" thickBot="1" x14ac:dyDescent="0.35">
      <c r="A112" s="82"/>
      <c r="B112" s="69"/>
      <c r="C112" s="43"/>
      <c r="D112" s="43"/>
      <c r="E112" s="43"/>
      <c r="F112" s="10" t="s">
        <v>147</v>
      </c>
      <c r="G112" s="11" t="s">
        <v>24</v>
      </c>
      <c r="H112" s="12" t="s">
        <v>8</v>
      </c>
      <c r="I112" s="13">
        <v>13</v>
      </c>
      <c r="J112" s="85">
        <v>1</v>
      </c>
      <c r="K112" s="11">
        <v>84.95</v>
      </c>
      <c r="L112" s="16">
        <f t="shared" si="27"/>
        <v>59.464999999999996</v>
      </c>
      <c r="M112" s="118"/>
      <c r="N112" s="16">
        <f t="shared" si="44"/>
        <v>67.960000000000008</v>
      </c>
      <c r="O112" s="121"/>
    </row>
    <row r="113" spans="1:15" x14ac:dyDescent="0.3">
      <c r="B113" s="73"/>
      <c r="F113" s="7" t="s">
        <v>146</v>
      </c>
      <c r="G113" s="8" t="s">
        <v>24</v>
      </c>
      <c r="H113" s="2" t="s">
        <v>8</v>
      </c>
      <c r="I113" s="9">
        <v>2.5</v>
      </c>
      <c r="J113" s="90">
        <v>1</v>
      </c>
      <c r="K113" s="8">
        <v>84.95</v>
      </c>
      <c r="L113" s="15">
        <f>K113*0.6</f>
        <v>50.97</v>
      </c>
      <c r="M113" s="116">
        <v>0.4</v>
      </c>
      <c r="N113" s="15">
        <f>K113*0.7</f>
        <v>59.464999999999996</v>
      </c>
      <c r="O113" s="119">
        <v>0.3</v>
      </c>
    </row>
    <row r="114" spans="1:15" x14ac:dyDescent="0.3">
      <c r="A114" s="80"/>
      <c r="B114" s="64"/>
      <c r="F114" s="3" t="s">
        <v>146</v>
      </c>
      <c r="G114" s="5" t="s">
        <v>24</v>
      </c>
      <c r="H114" s="1" t="s">
        <v>8</v>
      </c>
      <c r="I114" s="6">
        <v>3</v>
      </c>
      <c r="J114" s="84">
        <v>1</v>
      </c>
      <c r="K114" s="5">
        <v>84.95</v>
      </c>
      <c r="L114" s="15">
        <f t="shared" ref="L114:L123" si="45">K114*0.6</f>
        <v>50.97</v>
      </c>
      <c r="M114" s="117"/>
      <c r="N114" s="15">
        <f t="shared" ref="N114:N123" si="46">K114*0.7</f>
        <v>59.464999999999996</v>
      </c>
      <c r="O114" s="120"/>
    </row>
    <row r="115" spans="1:15" x14ac:dyDescent="0.3">
      <c r="A115" s="80"/>
      <c r="B115" s="64"/>
      <c r="F115" s="3" t="s">
        <v>146</v>
      </c>
      <c r="G115" s="5" t="s">
        <v>24</v>
      </c>
      <c r="H115" s="1" t="s">
        <v>8</v>
      </c>
      <c r="I115" s="6">
        <v>3.5</v>
      </c>
      <c r="J115" s="84">
        <v>2</v>
      </c>
      <c r="K115" s="5">
        <v>84.95</v>
      </c>
      <c r="L115" s="15">
        <f t="shared" si="45"/>
        <v>50.97</v>
      </c>
      <c r="M115" s="117"/>
      <c r="N115" s="15">
        <f t="shared" si="46"/>
        <v>59.464999999999996</v>
      </c>
      <c r="O115" s="120"/>
    </row>
    <row r="116" spans="1:15" x14ac:dyDescent="0.3">
      <c r="A116" s="80"/>
      <c r="B116" s="64"/>
      <c r="F116" s="3" t="s">
        <v>146</v>
      </c>
      <c r="G116" s="5" t="s">
        <v>24</v>
      </c>
      <c r="H116" s="1" t="s">
        <v>8</v>
      </c>
      <c r="I116" s="6">
        <v>4.5</v>
      </c>
      <c r="J116" s="84">
        <v>1</v>
      </c>
      <c r="K116" s="5">
        <v>84.95</v>
      </c>
      <c r="L116" s="15">
        <f t="shared" si="45"/>
        <v>50.97</v>
      </c>
      <c r="M116" s="117"/>
      <c r="N116" s="15">
        <f t="shared" si="46"/>
        <v>59.464999999999996</v>
      </c>
      <c r="O116" s="120"/>
    </row>
    <row r="117" spans="1:15" x14ac:dyDescent="0.3">
      <c r="A117" s="80"/>
      <c r="B117" s="64"/>
      <c r="F117" s="3" t="s">
        <v>146</v>
      </c>
      <c r="G117" s="5" t="s">
        <v>24</v>
      </c>
      <c r="H117" s="1" t="s">
        <v>8</v>
      </c>
      <c r="I117" s="6">
        <v>5</v>
      </c>
      <c r="J117" s="84">
        <v>3</v>
      </c>
      <c r="K117" s="5">
        <v>84.95</v>
      </c>
      <c r="L117" s="15">
        <f t="shared" si="45"/>
        <v>50.97</v>
      </c>
      <c r="M117" s="117"/>
      <c r="N117" s="15">
        <f t="shared" si="46"/>
        <v>59.464999999999996</v>
      </c>
      <c r="O117" s="120"/>
    </row>
    <row r="118" spans="1:15" x14ac:dyDescent="0.3">
      <c r="A118" s="80"/>
      <c r="B118" s="64"/>
      <c r="F118" s="3" t="s">
        <v>146</v>
      </c>
      <c r="G118" s="5" t="s">
        <v>24</v>
      </c>
      <c r="H118" s="1" t="s">
        <v>8</v>
      </c>
      <c r="I118" s="6">
        <v>9</v>
      </c>
      <c r="J118" s="84">
        <v>1</v>
      </c>
      <c r="K118" s="5">
        <v>84.95</v>
      </c>
      <c r="L118" s="15">
        <f t="shared" si="45"/>
        <v>50.97</v>
      </c>
      <c r="M118" s="117"/>
      <c r="N118" s="15">
        <f t="shared" si="46"/>
        <v>59.464999999999996</v>
      </c>
      <c r="O118" s="120"/>
    </row>
    <row r="119" spans="1:15" x14ac:dyDescent="0.3">
      <c r="A119" s="80"/>
      <c r="B119" s="64"/>
      <c r="F119" s="3" t="s">
        <v>146</v>
      </c>
      <c r="G119" s="5" t="s">
        <v>24</v>
      </c>
      <c r="H119" s="1" t="s">
        <v>8</v>
      </c>
      <c r="I119" s="6">
        <v>10</v>
      </c>
      <c r="J119" s="84">
        <v>2</v>
      </c>
      <c r="K119" s="5">
        <v>84.95</v>
      </c>
      <c r="L119" s="15">
        <f t="shared" si="45"/>
        <v>50.97</v>
      </c>
      <c r="M119" s="117"/>
      <c r="N119" s="15">
        <f t="shared" si="46"/>
        <v>59.464999999999996</v>
      </c>
      <c r="O119" s="120"/>
    </row>
    <row r="120" spans="1:15" x14ac:dyDescent="0.3">
      <c r="A120" s="80"/>
      <c r="B120" s="64"/>
      <c r="F120" s="3" t="s">
        <v>146</v>
      </c>
      <c r="G120" s="5" t="s">
        <v>24</v>
      </c>
      <c r="H120" s="1" t="s">
        <v>8</v>
      </c>
      <c r="I120" s="6">
        <v>11.5</v>
      </c>
      <c r="J120" s="84">
        <v>1</v>
      </c>
      <c r="K120" s="5">
        <v>84.95</v>
      </c>
      <c r="L120" s="15">
        <f t="shared" si="45"/>
        <v>50.97</v>
      </c>
      <c r="M120" s="117"/>
      <c r="N120" s="15">
        <f t="shared" si="46"/>
        <v>59.464999999999996</v>
      </c>
      <c r="O120" s="120"/>
    </row>
    <row r="121" spans="1:15" x14ac:dyDescent="0.3">
      <c r="A121" s="80"/>
      <c r="B121" s="64"/>
      <c r="F121" s="3" t="s">
        <v>146</v>
      </c>
      <c r="G121" s="5" t="s">
        <v>24</v>
      </c>
      <c r="H121" s="1" t="s">
        <v>8</v>
      </c>
      <c r="I121" s="6">
        <v>12</v>
      </c>
      <c r="J121" s="84">
        <v>2</v>
      </c>
      <c r="K121" s="5">
        <v>84.95</v>
      </c>
      <c r="L121" s="15">
        <f t="shared" si="45"/>
        <v>50.97</v>
      </c>
      <c r="M121" s="117"/>
      <c r="N121" s="15">
        <f t="shared" si="46"/>
        <v>59.464999999999996</v>
      </c>
      <c r="O121" s="120"/>
    </row>
    <row r="122" spans="1:15" x14ac:dyDescent="0.3">
      <c r="A122" s="80"/>
      <c r="B122" s="64"/>
      <c r="F122" s="3" t="s">
        <v>146</v>
      </c>
      <c r="G122" s="5" t="s">
        <v>24</v>
      </c>
      <c r="H122" s="1" t="s">
        <v>8</v>
      </c>
      <c r="I122" s="6">
        <v>12.5</v>
      </c>
      <c r="J122" s="84">
        <v>1</v>
      </c>
      <c r="K122" s="5">
        <v>84.95</v>
      </c>
      <c r="L122" s="15">
        <f t="shared" si="45"/>
        <v>50.97</v>
      </c>
      <c r="M122" s="117"/>
      <c r="N122" s="15">
        <f t="shared" si="46"/>
        <v>59.464999999999996</v>
      </c>
      <c r="O122" s="120"/>
    </row>
    <row r="123" spans="1:15" ht="15" thickBot="1" x14ac:dyDescent="0.35">
      <c r="A123" s="82"/>
      <c r="B123" s="69"/>
      <c r="C123" s="43"/>
      <c r="D123" s="43"/>
      <c r="E123" s="43"/>
      <c r="F123" s="10" t="s">
        <v>146</v>
      </c>
      <c r="G123" s="11" t="s">
        <v>24</v>
      </c>
      <c r="H123" s="12" t="s">
        <v>8</v>
      </c>
      <c r="I123" s="13">
        <v>13</v>
      </c>
      <c r="J123" s="85">
        <v>1</v>
      </c>
      <c r="K123" s="11">
        <v>84.95</v>
      </c>
      <c r="L123" s="25">
        <f t="shared" si="45"/>
        <v>50.97</v>
      </c>
      <c r="M123" s="118"/>
      <c r="N123" s="25">
        <f t="shared" si="46"/>
        <v>59.464999999999996</v>
      </c>
      <c r="O123" s="121"/>
    </row>
    <row r="124" spans="1:15" x14ac:dyDescent="0.3">
      <c r="A124" s="58"/>
      <c r="B124" s="73" t="s">
        <v>103</v>
      </c>
      <c r="C124" t="str">
        <f t="shared" ref="C124" si="47">MID(F124,1,6)</f>
        <v>AH1020</v>
      </c>
      <c r="D124" t="str">
        <f t="shared" ref="D124" si="48">MID(F124,8,13)</f>
        <v>604</v>
      </c>
      <c r="E124" t="str">
        <f t="shared" ref="E124" si="49">CONCATENATE(D124,"/",I124)</f>
        <v>604/5</v>
      </c>
      <c r="F124" s="7" t="s">
        <v>109</v>
      </c>
      <c r="G124" s="8" t="s">
        <v>24</v>
      </c>
      <c r="H124" s="2" t="s">
        <v>8</v>
      </c>
      <c r="I124" s="9">
        <v>5</v>
      </c>
      <c r="J124" s="90">
        <v>2</v>
      </c>
      <c r="K124" s="8">
        <v>84.95</v>
      </c>
      <c r="L124" s="26">
        <f>K124*0.5</f>
        <v>42.475000000000001</v>
      </c>
      <c r="M124" s="129">
        <v>0.5</v>
      </c>
      <c r="N124" s="26">
        <f>K124*0.6</f>
        <v>50.97</v>
      </c>
      <c r="O124" s="122">
        <v>0.4</v>
      </c>
    </row>
    <row r="125" spans="1:15" x14ac:dyDescent="0.3">
      <c r="A125" s="58"/>
      <c r="B125" s="64" t="s">
        <v>104</v>
      </c>
      <c r="C125" t="str">
        <f t="shared" ref="C125" si="50">MID(F125,1,6)</f>
        <v>AH1020</v>
      </c>
      <c r="D125" t="str">
        <f t="shared" ref="D125" si="51">MID(F125,8,13)</f>
        <v>604</v>
      </c>
      <c r="E125" t="str">
        <f t="shared" ref="E125" si="52">CONCATENATE(D125,"/",I125)</f>
        <v>604/5,5</v>
      </c>
      <c r="F125" s="3" t="s">
        <v>109</v>
      </c>
      <c r="G125" s="5" t="s">
        <v>24</v>
      </c>
      <c r="H125" s="1" t="s">
        <v>8</v>
      </c>
      <c r="I125" s="6">
        <v>5.5</v>
      </c>
      <c r="J125" s="84">
        <v>4</v>
      </c>
      <c r="K125" s="5">
        <v>84.95</v>
      </c>
      <c r="L125" s="15">
        <f t="shared" ref="L125:L129" si="53">K125*0.5</f>
        <v>42.475000000000001</v>
      </c>
      <c r="M125" s="130"/>
      <c r="N125" s="15">
        <f t="shared" ref="N125:N129" si="54">K125*0.6</f>
        <v>50.97</v>
      </c>
      <c r="O125" s="123"/>
    </row>
    <row r="126" spans="1:15" x14ac:dyDescent="0.3">
      <c r="A126" s="58"/>
      <c r="B126" s="64" t="s">
        <v>105</v>
      </c>
      <c r="C126" t="str">
        <f t="shared" ref="C126" si="55">MID(F126,1,6)</f>
        <v>AH1020</v>
      </c>
      <c r="D126" t="str">
        <f t="shared" ref="D126" si="56">MID(F126,8,13)</f>
        <v>604</v>
      </c>
      <c r="E126" t="str">
        <f t="shared" ref="E126" si="57">CONCATENATE(D126,"/",I126)</f>
        <v>604/7,5</v>
      </c>
      <c r="F126" s="3" t="s">
        <v>109</v>
      </c>
      <c r="G126" s="5" t="s">
        <v>24</v>
      </c>
      <c r="H126" s="1" t="s">
        <v>8</v>
      </c>
      <c r="I126" s="6">
        <v>7.5</v>
      </c>
      <c r="J126" s="84">
        <v>2</v>
      </c>
      <c r="K126" s="5">
        <v>84.95</v>
      </c>
      <c r="L126" s="15">
        <f t="shared" si="53"/>
        <v>42.475000000000001</v>
      </c>
      <c r="M126" s="130"/>
      <c r="N126" s="15">
        <f t="shared" si="54"/>
        <v>50.97</v>
      </c>
      <c r="O126" s="123"/>
    </row>
    <row r="127" spans="1:15" x14ac:dyDescent="0.3">
      <c r="A127" s="58"/>
      <c r="B127" s="64" t="s">
        <v>106</v>
      </c>
      <c r="C127" t="str">
        <f t="shared" ref="C127" si="58">MID(F127,1,6)</f>
        <v>AH1020</v>
      </c>
      <c r="D127" t="str">
        <f t="shared" ref="D127" si="59">MID(F127,8,13)</f>
        <v>604</v>
      </c>
      <c r="E127" t="str">
        <f t="shared" ref="E127" si="60">CONCATENATE(D127,"/",I127)</f>
        <v>604/9,5</v>
      </c>
      <c r="F127" s="3" t="s">
        <v>109</v>
      </c>
      <c r="G127" s="5" t="s">
        <v>24</v>
      </c>
      <c r="H127" s="1" t="s">
        <v>8</v>
      </c>
      <c r="I127" s="6">
        <v>9.5</v>
      </c>
      <c r="J127" s="84">
        <v>2</v>
      </c>
      <c r="K127" s="5">
        <v>84.95</v>
      </c>
      <c r="L127" s="15">
        <f t="shared" si="53"/>
        <v>42.475000000000001</v>
      </c>
      <c r="M127" s="130"/>
      <c r="N127" s="15">
        <f t="shared" si="54"/>
        <v>50.97</v>
      </c>
      <c r="O127" s="123"/>
    </row>
    <row r="128" spans="1:15" x14ac:dyDescent="0.3">
      <c r="A128" s="58"/>
      <c r="B128" s="64" t="s">
        <v>107</v>
      </c>
      <c r="C128" t="str">
        <f t="shared" ref="C128" si="61">MID(F128,1,6)</f>
        <v>AH1020</v>
      </c>
      <c r="D128" t="str">
        <f t="shared" ref="D128" si="62">MID(F128,8,13)</f>
        <v>604</v>
      </c>
      <c r="E128" t="str">
        <f t="shared" ref="E128" si="63">CONCATENATE(D128,"/",I128)</f>
        <v>604/10</v>
      </c>
      <c r="F128" s="3" t="s">
        <v>109</v>
      </c>
      <c r="G128" s="5" t="s">
        <v>24</v>
      </c>
      <c r="H128" s="1" t="s">
        <v>8</v>
      </c>
      <c r="I128" s="6">
        <v>10</v>
      </c>
      <c r="J128" s="84">
        <v>1</v>
      </c>
      <c r="K128" s="5">
        <v>84.95</v>
      </c>
      <c r="L128" s="15">
        <f t="shared" si="53"/>
        <v>42.475000000000001</v>
      </c>
      <c r="M128" s="130"/>
      <c r="N128" s="15">
        <f t="shared" si="54"/>
        <v>50.97</v>
      </c>
      <c r="O128" s="123"/>
    </row>
    <row r="129" spans="1:15" ht="15" thickBot="1" x14ac:dyDescent="0.35">
      <c r="A129" s="82"/>
      <c r="B129" s="69" t="s">
        <v>108</v>
      </c>
      <c r="C129" s="43" t="str">
        <f t="shared" ref="C129" si="64">MID(F129,1,6)</f>
        <v>AH1020</v>
      </c>
      <c r="D129" s="43" t="str">
        <f t="shared" ref="D129" si="65">MID(F129,8,13)</f>
        <v>604</v>
      </c>
      <c r="E129" s="43" t="str">
        <f t="shared" ref="E129" si="66">CONCATENATE(D129,"/",I129)</f>
        <v>604/11,5</v>
      </c>
      <c r="F129" s="10" t="s">
        <v>109</v>
      </c>
      <c r="G129" s="11" t="s">
        <v>24</v>
      </c>
      <c r="H129" s="12" t="s">
        <v>8</v>
      </c>
      <c r="I129" s="13">
        <v>11.5</v>
      </c>
      <c r="J129" s="85">
        <v>1</v>
      </c>
      <c r="K129" s="11">
        <v>84.95</v>
      </c>
      <c r="L129" s="15">
        <f t="shared" si="53"/>
        <v>42.475000000000001</v>
      </c>
      <c r="M129" s="131"/>
      <c r="N129" s="15">
        <f t="shared" si="54"/>
        <v>50.97</v>
      </c>
      <c r="O129" s="124"/>
    </row>
    <row r="130" spans="1:15" ht="41.4" customHeight="1" thickBot="1" x14ac:dyDescent="0.35">
      <c r="A130" s="38"/>
      <c r="B130" s="43" t="s">
        <v>75</v>
      </c>
      <c r="C130" s="43" t="str">
        <f t="shared" ref="C130:C181" si="67">MID(F130,1,6)</f>
        <v>907566</v>
      </c>
      <c r="D130" s="43" t="str">
        <f t="shared" ref="D130:D179" si="68">MID(F130,8,13)</f>
        <v>003</v>
      </c>
      <c r="E130" s="43" t="str">
        <f t="shared" ref="E130:E182" si="69">CONCATENATE(D130,"/",I130)</f>
        <v>003/11,5</v>
      </c>
      <c r="F130" s="21" t="s">
        <v>48</v>
      </c>
      <c r="G130" s="22" t="s">
        <v>5</v>
      </c>
      <c r="H130" s="21" t="s">
        <v>151</v>
      </c>
      <c r="I130" s="23">
        <v>11.5</v>
      </c>
      <c r="J130" s="62">
        <v>1</v>
      </c>
      <c r="K130" s="22">
        <v>79.95</v>
      </c>
      <c r="L130" s="27">
        <v>30</v>
      </c>
      <c r="M130" s="103" t="s">
        <v>154</v>
      </c>
      <c r="N130" s="27">
        <v>30</v>
      </c>
      <c r="O130" s="103" t="s">
        <v>154</v>
      </c>
    </row>
    <row r="131" spans="1:15" x14ac:dyDescent="0.3">
      <c r="B131" s="44"/>
      <c r="C131" s="75" t="str">
        <f t="shared" si="67"/>
        <v>DJ5258</v>
      </c>
      <c r="D131" s="75" t="str">
        <f t="shared" si="68"/>
        <v>100</v>
      </c>
      <c r="E131" s="75" t="str">
        <f t="shared" si="69"/>
        <v>100/5</v>
      </c>
      <c r="F131" s="7" t="s">
        <v>137</v>
      </c>
      <c r="G131" s="8" t="s">
        <v>138</v>
      </c>
      <c r="H131" s="2" t="s">
        <v>21</v>
      </c>
      <c r="I131" s="9">
        <v>5</v>
      </c>
      <c r="J131" s="60">
        <v>2</v>
      </c>
      <c r="K131" s="8">
        <v>139.94999999999999</v>
      </c>
      <c r="L131" s="15">
        <f>K131*0.8</f>
        <v>111.96</v>
      </c>
      <c r="M131" s="116">
        <v>0.2</v>
      </c>
      <c r="N131" s="15">
        <f>K131*0.9</f>
        <v>125.955</v>
      </c>
      <c r="O131" s="119">
        <v>0.1</v>
      </c>
    </row>
    <row r="132" spans="1:15" x14ac:dyDescent="0.3">
      <c r="A132" s="59"/>
      <c r="B132" s="44"/>
      <c r="C132" s="44"/>
      <c r="D132" s="44"/>
      <c r="E132" s="44"/>
      <c r="F132" s="3" t="s">
        <v>137</v>
      </c>
      <c r="G132" s="5" t="s">
        <v>138</v>
      </c>
      <c r="H132" s="1" t="s">
        <v>21</v>
      </c>
      <c r="I132" s="6">
        <v>5.5</v>
      </c>
      <c r="J132" s="56">
        <v>2</v>
      </c>
      <c r="K132" s="5">
        <v>139.94999999999999</v>
      </c>
      <c r="L132" s="15">
        <f t="shared" ref="L132:L145" si="70">K132*0.8</f>
        <v>111.96</v>
      </c>
      <c r="M132" s="117"/>
      <c r="N132" s="15">
        <f t="shared" ref="N132:N145" si="71">K132*0.9</f>
        <v>125.955</v>
      </c>
      <c r="O132" s="120"/>
    </row>
    <row r="133" spans="1:15" x14ac:dyDescent="0.3">
      <c r="A133" s="59"/>
      <c r="B133" s="44"/>
      <c r="C133" s="44"/>
      <c r="D133" s="44"/>
      <c r="E133" s="44"/>
      <c r="F133" s="3" t="s">
        <v>137</v>
      </c>
      <c r="G133" s="5" t="s">
        <v>138</v>
      </c>
      <c r="H133" s="1" t="s">
        <v>21</v>
      </c>
      <c r="I133" s="6">
        <v>6.5</v>
      </c>
      <c r="J133" s="56">
        <v>1</v>
      </c>
      <c r="K133" s="5">
        <v>139.94999999999999</v>
      </c>
      <c r="L133" s="15">
        <f t="shared" si="70"/>
        <v>111.96</v>
      </c>
      <c r="M133" s="117"/>
      <c r="N133" s="15">
        <f t="shared" si="71"/>
        <v>125.955</v>
      </c>
      <c r="O133" s="120"/>
    </row>
    <row r="134" spans="1:15" x14ac:dyDescent="0.3">
      <c r="A134" s="59"/>
      <c r="B134" s="44"/>
      <c r="C134" s="44"/>
      <c r="D134" s="44"/>
      <c r="E134" s="44"/>
      <c r="F134" s="3" t="s">
        <v>137</v>
      </c>
      <c r="G134" s="5" t="s">
        <v>138</v>
      </c>
      <c r="H134" s="1" t="s">
        <v>21</v>
      </c>
      <c r="I134" s="6">
        <v>7</v>
      </c>
      <c r="J134" s="56">
        <v>3</v>
      </c>
      <c r="K134" s="5">
        <v>139.94999999999999</v>
      </c>
      <c r="L134" s="15">
        <f t="shared" si="70"/>
        <v>111.96</v>
      </c>
      <c r="M134" s="117"/>
      <c r="N134" s="15">
        <f t="shared" si="71"/>
        <v>125.955</v>
      </c>
      <c r="O134" s="120"/>
    </row>
    <row r="135" spans="1:15" x14ac:dyDescent="0.3">
      <c r="A135" s="59"/>
      <c r="B135" s="44"/>
      <c r="C135" s="44"/>
      <c r="D135" s="44"/>
      <c r="E135" s="44"/>
      <c r="F135" s="3" t="s">
        <v>137</v>
      </c>
      <c r="G135" s="5" t="s">
        <v>138</v>
      </c>
      <c r="H135" s="1" t="s">
        <v>21</v>
      </c>
      <c r="I135" s="6">
        <v>7.5</v>
      </c>
      <c r="J135" s="56">
        <v>2</v>
      </c>
      <c r="K135" s="5">
        <v>139.94999999999999</v>
      </c>
      <c r="L135" s="15">
        <f t="shared" si="70"/>
        <v>111.96</v>
      </c>
      <c r="M135" s="117"/>
      <c r="N135" s="15">
        <f t="shared" si="71"/>
        <v>125.955</v>
      </c>
      <c r="O135" s="120"/>
    </row>
    <row r="136" spans="1:15" x14ac:dyDescent="0.3">
      <c r="A136" s="59"/>
      <c r="B136" s="44"/>
      <c r="C136" s="44"/>
      <c r="D136" s="44"/>
      <c r="E136" s="44"/>
      <c r="F136" s="3" t="s">
        <v>137</v>
      </c>
      <c r="G136" s="5" t="s">
        <v>138</v>
      </c>
      <c r="H136" s="1" t="s">
        <v>21</v>
      </c>
      <c r="I136" s="6">
        <v>8</v>
      </c>
      <c r="J136" s="56">
        <v>1</v>
      </c>
      <c r="K136" s="5">
        <v>139.94999999999999</v>
      </c>
      <c r="L136" s="15">
        <f t="shared" si="70"/>
        <v>111.96</v>
      </c>
      <c r="M136" s="117"/>
      <c r="N136" s="15">
        <f t="shared" si="71"/>
        <v>125.955</v>
      </c>
      <c r="O136" s="120"/>
    </row>
    <row r="137" spans="1:15" x14ac:dyDescent="0.3">
      <c r="A137" s="59"/>
      <c r="B137" s="44"/>
      <c r="C137" s="44"/>
      <c r="D137" s="44"/>
      <c r="E137" s="44"/>
      <c r="F137" s="3" t="s">
        <v>137</v>
      </c>
      <c r="G137" s="5" t="s">
        <v>138</v>
      </c>
      <c r="H137" s="1" t="s">
        <v>21</v>
      </c>
      <c r="I137" s="6">
        <v>8.5</v>
      </c>
      <c r="J137" s="56">
        <v>2</v>
      </c>
      <c r="K137" s="5">
        <v>139.94999999999999</v>
      </c>
      <c r="L137" s="15">
        <f t="shared" si="70"/>
        <v>111.96</v>
      </c>
      <c r="M137" s="117"/>
      <c r="N137" s="15">
        <f t="shared" si="71"/>
        <v>125.955</v>
      </c>
      <c r="O137" s="120"/>
    </row>
    <row r="138" spans="1:15" x14ac:dyDescent="0.3">
      <c r="A138" s="59"/>
      <c r="B138" s="44"/>
      <c r="C138" s="44"/>
      <c r="D138" s="44"/>
      <c r="E138" s="44"/>
      <c r="F138" s="3" t="s">
        <v>137</v>
      </c>
      <c r="G138" s="5" t="s">
        <v>138</v>
      </c>
      <c r="H138" s="1" t="s">
        <v>21</v>
      </c>
      <c r="I138" s="6">
        <v>9</v>
      </c>
      <c r="J138" s="56">
        <v>2</v>
      </c>
      <c r="K138" s="5">
        <v>139.94999999999999</v>
      </c>
      <c r="L138" s="15">
        <f t="shared" si="70"/>
        <v>111.96</v>
      </c>
      <c r="M138" s="117"/>
      <c r="N138" s="15">
        <f t="shared" si="71"/>
        <v>125.955</v>
      </c>
      <c r="O138" s="120"/>
    </row>
    <row r="139" spans="1:15" x14ac:dyDescent="0.3">
      <c r="A139" s="59"/>
      <c r="B139" s="44"/>
      <c r="C139" s="44"/>
      <c r="D139" s="44"/>
      <c r="E139" s="44"/>
      <c r="F139" s="3" t="s">
        <v>137</v>
      </c>
      <c r="G139" s="5" t="s">
        <v>138</v>
      </c>
      <c r="H139" s="1" t="s">
        <v>21</v>
      </c>
      <c r="I139" s="6">
        <v>9.5</v>
      </c>
      <c r="J139" s="56">
        <v>2</v>
      </c>
      <c r="K139" s="5">
        <v>139.94999999999999</v>
      </c>
      <c r="L139" s="15">
        <f t="shared" si="70"/>
        <v>111.96</v>
      </c>
      <c r="M139" s="117"/>
      <c r="N139" s="15">
        <f t="shared" si="71"/>
        <v>125.955</v>
      </c>
      <c r="O139" s="120"/>
    </row>
    <row r="140" spans="1:15" x14ac:dyDescent="0.3">
      <c r="A140" s="59"/>
      <c r="B140" s="44"/>
      <c r="C140" s="44"/>
      <c r="D140" s="44"/>
      <c r="E140" s="44"/>
      <c r="F140" s="3" t="s">
        <v>137</v>
      </c>
      <c r="G140" s="5" t="s">
        <v>138</v>
      </c>
      <c r="H140" s="1" t="s">
        <v>21</v>
      </c>
      <c r="I140" s="6">
        <v>10</v>
      </c>
      <c r="J140" s="56">
        <v>2</v>
      </c>
      <c r="K140" s="5">
        <v>139.94999999999999</v>
      </c>
      <c r="L140" s="15">
        <f t="shared" si="70"/>
        <v>111.96</v>
      </c>
      <c r="M140" s="117"/>
      <c r="N140" s="15">
        <f t="shared" si="71"/>
        <v>125.955</v>
      </c>
      <c r="O140" s="120"/>
    </row>
    <row r="141" spans="1:15" x14ac:dyDescent="0.3">
      <c r="A141" s="59"/>
      <c r="B141" s="44"/>
      <c r="C141" s="44"/>
      <c r="D141" s="44"/>
      <c r="E141" s="44"/>
      <c r="F141" s="3" t="s">
        <v>137</v>
      </c>
      <c r="G141" s="5" t="s">
        <v>138</v>
      </c>
      <c r="H141" s="1" t="s">
        <v>21</v>
      </c>
      <c r="I141" s="6">
        <v>10.5</v>
      </c>
      <c r="J141" s="56">
        <v>2</v>
      </c>
      <c r="K141" s="5">
        <v>139.94999999999999</v>
      </c>
      <c r="L141" s="15">
        <f t="shared" si="70"/>
        <v>111.96</v>
      </c>
      <c r="M141" s="117"/>
      <c r="N141" s="15">
        <f t="shared" si="71"/>
        <v>125.955</v>
      </c>
      <c r="O141" s="120"/>
    </row>
    <row r="142" spans="1:15" x14ac:dyDescent="0.3">
      <c r="A142" s="59"/>
      <c r="B142" s="44"/>
      <c r="C142" s="44"/>
      <c r="D142" s="44"/>
      <c r="E142" s="44"/>
      <c r="F142" s="3" t="s">
        <v>137</v>
      </c>
      <c r="G142" s="5" t="s">
        <v>138</v>
      </c>
      <c r="H142" s="1" t="s">
        <v>21</v>
      </c>
      <c r="I142" s="6">
        <v>11</v>
      </c>
      <c r="J142" s="56">
        <v>2</v>
      </c>
      <c r="K142" s="5">
        <v>139.94999999999999</v>
      </c>
      <c r="L142" s="15">
        <f t="shared" si="70"/>
        <v>111.96</v>
      </c>
      <c r="M142" s="117"/>
      <c r="N142" s="15">
        <f t="shared" si="71"/>
        <v>125.955</v>
      </c>
      <c r="O142" s="120"/>
    </row>
    <row r="143" spans="1:15" x14ac:dyDescent="0.3">
      <c r="A143" s="59"/>
      <c r="B143" s="44"/>
      <c r="C143" s="44"/>
      <c r="D143" s="44"/>
      <c r="E143" s="44"/>
      <c r="F143" s="3" t="s">
        <v>137</v>
      </c>
      <c r="G143" s="5" t="s">
        <v>138</v>
      </c>
      <c r="H143" s="1" t="s">
        <v>21</v>
      </c>
      <c r="I143" s="6">
        <v>11.5</v>
      </c>
      <c r="J143" s="56">
        <v>2</v>
      </c>
      <c r="K143" s="5">
        <v>139.94999999999999</v>
      </c>
      <c r="L143" s="15">
        <f t="shared" si="70"/>
        <v>111.96</v>
      </c>
      <c r="M143" s="117"/>
      <c r="N143" s="15">
        <f t="shared" si="71"/>
        <v>125.955</v>
      </c>
      <c r="O143" s="120"/>
    </row>
    <row r="144" spans="1:15" x14ac:dyDescent="0.3">
      <c r="A144" s="59"/>
      <c r="B144" s="44"/>
      <c r="C144" s="44"/>
      <c r="D144" s="44"/>
      <c r="E144" s="44"/>
      <c r="F144" s="3" t="s">
        <v>137</v>
      </c>
      <c r="G144" s="5" t="s">
        <v>138</v>
      </c>
      <c r="H144" s="1" t="s">
        <v>21</v>
      </c>
      <c r="I144" s="6">
        <v>12</v>
      </c>
      <c r="J144" s="56">
        <v>1</v>
      </c>
      <c r="K144" s="5">
        <v>139.94999999999999</v>
      </c>
      <c r="L144" s="15">
        <f t="shared" si="70"/>
        <v>111.96</v>
      </c>
      <c r="M144" s="117"/>
      <c r="N144" s="15">
        <f t="shared" si="71"/>
        <v>125.955</v>
      </c>
      <c r="O144" s="120"/>
    </row>
    <row r="145" spans="1:15" ht="15" thickBot="1" x14ac:dyDescent="0.35">
      <c r="A145" s="83"/>
      <c r="B145" s="43"/>
      <c r="C145" s="43"/>
      <c r="D145" s="43"/>
      <c r="E145" s="43"/>
      <c r="F145" s="10" t="s">
        <v>137</v>
      </c>
      <c r="G145" s="11" t="s">
        <v>138</v>
      </c>
      <c r="H145" s="12" t="s">
        <v>21</v>
      </c>
      <c r="I145" s="13">
        <v>12.5</v>
      </c>
      <c r="J145" s="61">
        <v>1</v>
      </c>
      <c r="K145" s="11">
        <v>139.94999999999999</v>
      </c>
      <c r="L145" s="16">
        <f t="shared" si="70"/>
        <v>111.96</v>
      </c>
      <c r="M145" s="118"/>
      <c r="N145" s="25">
        <f t="shared" si="71"/>
        <v>125.955</v>
      </c>
      <c r="O145" s="121"/>
    </row>
    <row r="146" spans="1:15" x14ac:dyDescent="0.3">
      <c r="B146" s="44"/>
      <c r="C146" s="44"/>
      <c r="D146" s="44"/>
      <c r="E146" s="44"/>
      <c r="F146" s="7" t="s">
        <v>152</v>
      </c>
      <c r="G146" s="8" t="s">
        <v>138</v>
      </c>
      <c r="H146" s="2" t="s">
        <v>21</v>
      </c>
      <c r="I146" s="9">
        <v>7</v>
      </c>
      <c r="J146" s="60">
        <v>3</v>
      </c>
      <c r="K146" s="8">
        <v>139.94999999999999</v>
      </c>
      <c r="L146" s="15">
        <f>K146*0.8</f>
        <v>111.96</v>
      </c>
      <c r="M146" s="116">
        <v>0.2</v>
      </c>
      <c r="N146" s="26">
        <f>K146*0.9</f>
        <v>125.955</v>
      </c>
      <c r="O146" s="119">
        <v>0.1</v>
      </c>
    </row>
    <row r="147" spans="1:15" x14ac:dyDescent="0.3">
      <c r="A147" s="59"/>
      <c r="B147" s="44"/>
      <c r="C147" s="44"/>
      <c r="D147" s="44"/>
      <c r="E147" s="44"/>
      <c r="F147" s="3" t="s">
        <v>152</v>
      </c>
      <c r="G147" s="5" t="s">
        <v>138</v>
      </c>
      <c r="H147" s="1" t="s">
        <v>21</v>
      </c>
      <c r="I147" s="6">
        <v>7.5</v>
      </c>
      <c r="J147" s="56">
        <v>5</v>
      </c>
      <c r="K147" s="5">
        <v>139.94999999999999</v>
      </c>
      <c r="L147" s="15">
        <f t="shared" ref="L147:L156" si="72">K147*0.8</f>
        <v>111.96</v>
      </c>
      <c r="M147" s="117"/>
      <c r="N147" s="15">
        <f t="shared" ref="N147:N156" si="73">K147*0.9</f>
        <v>125.955</v>
      </c>
      <c r="O147" s="120"/>
    </row>
    <row r="148" spans="1:15" x14ac:dyDescent="0.3">
      <c r="A148" s="59"/>
      <c r="B148" s="44"/>
      <c r="C148" s="44"/>
      <c r="D148" s="44"/>
      <c r="E148" s="44"/>
      <c r="F148" s="3" t="s">
        <v>152</v>
      </c>
      <c r="G148" s="5" t="s">
        <v>138</v>
      </c>
      <c r="H148" s="1" t="s">
        <v>21</v>
      </c>
      <c r="I148" s="6">
        <v>8</v>
      </c>
      <c r="J148" s="56">
        <v>1</v>
      </c>
      <c r="K148" s="5">
        <v>139.94999999999999</v>
      </c>
      <c r="L148" s="15">
        <f t="shared" si="72"/>
        <v>111.96</v>
      </c>
      <c r="M148" s="117"/>
      <c r="N148" s="15">
        <f t="shared" si="73"/>
        <v>125.955</v>
      </c>
      <c r="O148" s="120"/>
    </row>
    <row r="149" spans="1:15" x14ac:dyDescent="0.3">
      <c r="A149" s="59"/>
      <c r="B149" s="44"/>
      <c r="C149" s="44"/>
      <c r="D149" s="44"/>
      <c r="E149" s="44"/>
      <c r="F149" s="3" t="s">
        <v>152</v>
      </c>
      <c r="G149" s="5" t="s">
        <v>138</v>
      </c>
      <c r="H149" s="1" t="s">
        <v>21</v>
      </c>
      <c r="I149" s="6">
        <v>8.5</v>
      </c>
      <c r="J149" s="56">
        <v>1</v>
      </c>
      <c r="K149" s="5">
        <v>139.94999999999999</v>
      </c>
      <c r="L149" s="15">
        <f t="shared" si="72"/>
        <v>111.96</v>
      </c>
      <c r="M149" s="117"/>
      <c r="N149" s="15">
        <f t="shared" si="73"/>
        <v>125.955</v>
      </c>
      <c r="O149" s="120"/>
    </row>
    <row r="150" spans="1:15" x14ac:dyDescent="0.3">
      <c r="A150" s="59"/>
      <c r="B150" s="44"/>
      <c r="C150" s="44"/>
      <c r="D150" s="44"/>
      <c r="E150" s="44"/>
      <c r="F150" s="3" t="s">
        <v>152</v>
      </c>
      <c r="G150" s="5" t="s">
        <v>138</v>
      </c>
      <c r="H150" s="1" t="s">
        <v>21</v>
      </c>
      <c r="I150" s="6">
        <v>9</v>
      </c>
      <c r="J150" s="56">
        <v>3</v>
      </c>
      <c r="K150" s="5">
        <v>139.94999999999999</v>
      </c>
      <c r="L150" s="15">
        <f t="shared" si="72"/>
        <v>111.96</v>
      </c>
      <c r="M150" s="117"/>
      <c r="N150" s="15">
        <f t="shared" si="73"/>
        <v>125.955</v>
      </c>
      <c r="O150" s="120"/>
    </row>
    <row r="151" spans="1:15" x14ac:dyDescent="0.3">
      <c r="A151" s="59"/>
      <c r="B151" s="44"/>
      <c r="C151" s="44"/>
      <c r="D151" s="44"/>
      <c r="E151" s="44"/>
      <c r="F151" s="3" t="s">
        <v>152</v>
      </c>
      <c r="G151" s="5" t="s">
        <v>138</v>
      </c>
      <c r="H151" s="1" t="s">
        <v>21</v>
      </c>
      <c r="I151" s="6">
        <v>9.5</v>
      </c>
      <c r="J151" s="56">
        <v>3</v>
      </c>
      <c r="K151" s="5">
        <v>139.94999999999999</v>
      </c>
      <c r="L151" s="15">
        <f t="shared" si="72"/>
        <v>111.96</v>
      </c>
      <c r="M151" s="117"/>
      <c r="N151" s="15">
        <f t="shared" si="73"/>
        <v>125.955</v>
      </c>
      <c r="O151" s="120"/>
    </row>
    <row r="152" spans="1:15" x14ac:dyDescent="0.3">
      <c r="A152" s="59"/>
      <c r="B152" s="44"/>
      <c r="C152" s="44"/>
      <c r="D152" s="44"/>
      <c r="E152" s="44"/>
      <c r="F152" s="3" t="s">
        <v>152</v>
      </c>
      <c r="G152" s="5" t="s">
        <v>138</v>
      </c>
      <c r="H152" s="1" t="s">
        <v>21</v>
      </c>
      <c r="I152" s="6">
        <v>10</v>
      </c>
      <c r="J152" s="56">
        <v>3</v>
      </c>
      <c r="K152" s="5">
        <v>139.94999999999999</v>
      </c>
      <c r="L152" s="15">
        <f t="shared" si="72"/>
        <v>111.96</v>
      </c>
      <c r="M152" s="117"/>
      <c r="N152" s="15">
        <f t="shared" si="73"/>
        <v>125.955</v>
      </c>
      <c r="O152" s="120"/>
    </row>
    <row r="153" spans="1:15" x14ac:dyDescent="0.3">
      <c r="A153" s="59"/>
      <c r="B153" s="44"/>
      <c r="C153" s="44"/>
      <c r="D153" s="44"/>
      <c r="E153" s="44"/>
      <c r="F153" s="3" t="s">
        <v>152</v>
      </c>
      <c r="G153" s="5" t="s">
        <v>138</v>
      </c>
      <c r="H153" s="1" t="s">
        <v>21</v>
      </c>
      <c r="I153" s="6">
        <v>10.5</v>
      </c>
      <c r="J153" s="56">
        <v>2</v>
      </c>
      <c r="K153" s="5">
        <v>139.94999999999999</v>
      </c>
      <c r="L153" s="15">
        <f t="shared" si="72"/>
        <v>111.96</v>
      </c>
      <c r="M153" s="117"/>
      <c r="N153" s="15">
        <f t="shared" si="73"/>
        <v>125.955</v>
      </c>
      <c r="O153" s="120"/>
    </row>
    <row r="154" spans="1:15" x14ac:dyDescent="0.3">
      <c r="A154" s="59"/>
      <c r="B154" s="44"/>
      <c r="C154" s="44"/>
      <c r="D154" s="44"/>
      <c r="E154" s="44"/>
      <c r="F154" s="3" t="s">
        <v>152</v>
      </c>
      <c r="G154" s="5" t="s">
        <v>138</v>
      </c>
      <c r="H154" s="1" t="s">
        <v>21</v>
      </c>
      <c r="I154" s="6">
        <v>11</v>
      </c>
      <c r="J154" s="56">
        <v>2</v>
      </c>
      <c r="K154" s="5">
        <v>139.94999999999999</v>
      </c>
      <c r="L154" s="15">
        <f t="shared" si="72"/>
        <v>111.96</v>
      </c>
      <c r="M154" s="117"/>
      <c r="N154" s="15">
        <f t="shared" si="73"/>
        <v>125.955</v>
      </c>
      <c r="O154" s="120"/>
    </row>
    <row r="155" spans="1:15" x14ac:dyDescent="0.3">
      <c r="A155" s="59"/>
      <c r="B155" s="44"/>
      <c r="C155" s="44"/>
      <c r="D155" s="44"/>
      <c r="E155" s="44"/>
      <c r="F155" s="3" t="s">
        <v>152</v>
      </c>
      <c r="G155" s="5" t="s">
        <v>138</v>
      </c>
      <c r="H155" s="1" t="s">
        <v>21</v>
      </c>
      <c r="I155" s="6">
        <v>11.5</v>
      </c>
      <c r="J155" s="56">
        <v>1</v>
      </c>
      <c r="K155" s="5">
        <v>139.94999999999999</v>
      </c>
      <c r="L155" s="15">
        <f t="shared" si="72"/>
        <v>111.96</v>
      </c>
      <c r="M155" s="117"/>
      <c r="N155" s="15">
        <f t="shared" si="73"/>
        <v>125.955</v>
      </c>
      <c r="O155" s="120"/>
    </row>
    <row r="156" spans="1:15" ht="15" thickBot="1" x14ac:dyDescent="0.35">
      <c r="A156" s="83"/>
      <c r="B156" s="43"/>
      <c r="C156" s="43"/>
      <c r="D156" s="43"/>
      <c r="E156" s="43"/>
      <c r="F156" s="10" t="s">
        <v>152</v>
      </c>
      <c r="G156" s="11" t="s">
        <v>138</v>
      </c>
      <c r="H156" s="12" t="s">
        <v>21</v>
      </c>
      <c r="I156" s="13">
        <v>12</v>
      </c>
      <c r="J156" s="61">
        <v>1</v>
      </c>
      <c r="K156" s="11">
        <v>139.94999999999999</v>
      </c>
      <c r="L156" s="16">
        <f t="shared" si="72"/>
        <v>111.96</v>
      </c>
      <c r="M156" s="118"/>
      <c r="N156" s="25">
        <f t="shared" si="73"/>
        <v>125.955</v>
      </c>
      <c r="O156" s="121"/>
    </row>
    <row r="157" spans="1:15" ht="39" customHeight="1" x14ac:dyDescent="0.3">
      <c r="B157" t="s">
        <v>56</v>
      </c>
      <c r="C157" t="str">
        <f t="shared" si="67"/>
        <v>415339</v>
      </c>
      <c r="D157" t="str">
        <f t="shared" si="68"/>
        <v>004</v>
      </c>
      <c r="E157" t="str">
        <f t="shared" si="69"/>
        <v>004/6</v>
      </c>
      <c r="F157" s="7" t="s">
        <v>38</v>
      </c>
      <c r="G157" s="8" t="s">
        <v>20</v>
      </c>
      <c r="H157" s="2" t="s">
        <v>21</v>
      </c>
      <c r="I157" s="9">
        <v>6</v>
      </c>
      <c r="J157" s="60">
        <v>1</v>
      </c>
      <c r="K157" s="8">
        <v>139.94999999999999</v>
      </c>
      <c r="L157" s="15">
        <v>60</v>
      </c>
      <c r="M157" s="125" t="s">
        <v>154</v>
      </c>
      <c r="N157" s="26">
        <f>K157*0.5</f>
        <v>69.974999999999994</v>
      </c>
      <c r="O157" s="122">
        <v>0.5</v>
      </c>
    </row>
    <row r="158" spans="1:15" x14ac:dyDescent="0.3">
      <c r="A158" s="32"/>
      <c r="B158" t="s">
        <v>76</v>
      </c>
      <c r="C158" t="str">
        <f t="shared" si="67"/>
        <v>415339</v>
      </c>
      <c r="D158" t="str">
        <f t="shared" si="68"/>
        <v>004</v>
      </c>
      <c r="E158" t="str">
        <f t="shared" si="69"/>
        <v>004/9</v>
      </c>
      <c r="F158" s="3" t="s">
        <v>38</v>
      </c>
      <c r="G158" s="5" t="s">
        <v>20</v>
      </c>
      <c r="H158" s="1" t="s">
        <v>21</v>
      </c>
      <c r="I158" s="6">
        <v>9</v>
      </c>
      <c r="J158" s="56">
        <v>2</v>
      </c>
      <c r="K158" s="5">
        <v>139.94999999999999</v>
      </c>
      <c r="L158" s="15">
        <v>60</v>
      </c>
      <c r="M158" s="132"/>
      <c r="N158" s="15">
        <f t="shared" ref="N158:N161" si="74">K158*0.5</f>
        <v>69.974999999999994</v>
      </c>
      <c r="O158" s="123"/>
    </row>
    <row r="159" spans="1:15" x14ac:dyDescent="0.3">
      <c r="A159" s="33"/>
      <c r="B159" t="s">
        <v>57</v>
      </c>
      <c r="C159" t="str">
        <f t="shared" si="67"/>
        <v>415339</v>
      </c>
      <c r="D159" t="str">
        <f t="shared" si="68"/>
        <v>004</v>
      </c>
      <c r="E159" t="str">
        <f t="shared" si="69"/>
        <v>004/9,5</v>
      </c>
      <c r="F159" s="3" t="s">
        <v>38</v>
      </c>
      <c r="G159" s="5" t="s">
        <v>20</v>
      </c>
      <c r="H159" s="1" t="s">
        <v>21</v>
      </c>
      <c r="I159" s="6">
        <v>9.5</v>
      </c>
      <c r="J159" s="56">
        <v>1</v>
      </c>
      <c r="K159" s="5">
        <v>139.94999999999999</v>
      </c>
      <c r="L159" s="15">
        <v>60</v>
      </c>
      <c r="M159" s="132"/>
      <c r="N159" s="15">
        <f t="shared" si="74"/>
        <v>69.974999999999994</v>
      </c>
      <c r="O159" s="123"/>
    </row>
    <row r="160" spans="1:15" x14ac:dyDescent="0.3">
      <c r="A160" s="48"/>
      <c r="B160" t="s">
        <v>87</v>
      </c>
      <c r="C160" t="str">
        <f t="shared" ref="C160" si="75">MID(F160,1,6)</f>
        <v>415339</v>
      </c>
      <c r="D160" t="str">
        <f t="shared" ref="D160" si="76">MID(F160,8,13)</f>
        <v>004</v>
      </c>
      <c r="E160" t="str">
        <f t="shared" ref="E160" si="77">CONCATENATE(D160,"/",I160)</f>
        <v>004/10</v>
      </c>
      <c r="F160" s="3" t="s">
        <v>38</v>
      </c>
      <c r="G160" s="5" t="s">
        <v>20</v>
      </c>
      <c r="H160" s="1" t="s">
        <v>21</v>
      </c>
      <c r="I160" s="6">
        <v>10</v>
      </c>
      <c r="J160" s="56">
        <v>1</v>
      </c>
      <c r="K160" s="5">
        <v>139.94999999999999</v>
      </c>
      <c r="L160" s="15">
        <v>60</v>
      </c>
      <c r="M160" s="132"/>
      <c r="N160" s="15">
        <f t="shared" si="74"/>
        <v>69.974999999999994</v>
      </c>
      <c r="O160" s="123"/>
    </row>
    <row r="161" spans="1:15" ht="15" thickBot="1" x14ac:dyDescent="0.35">
      <c r="A161" s="82"/>
      <c r="B161" s="43" t="s">
        <v>58</v>
      </c>
      <c r="C161" s="43" t="str">
        <f t="shared" si="67"/>
        <v>415339</v>
      </c>
      <c r="D161" s="43" t="str">
        <f t="shared" si="68"/>
        <v>004</v>
      </c>
      <c r="E161" s="43" t="str">
        <f t="shared" si="69"/>
        <v>004/11,5</v>
      </c>
      <c r="F161" s="10" t="s">
        <v>38</v>
      </c>
      <c r="G161" s="11" t="s">
        <v>20</v>
      </c>
      <c r="H161" s="12" t="s">
        <v>21</v>
      </c>
      <c r="I161" s="13">
        <v>11.5</v>
      </c>
      <c r="J161" s="61">
        <v>1</v>
      </c>
      <c r="K161" s="11">
        <v>139.94999999999999</v>
      </c>
      <c r="L161" s="25">
        <v>60</v>
      </c>
      <c r="M161" s="133"/>
      <c r="N161" s="25">
        <f t="shared" si="74"/>
        <v>69.974999999999994</v>
      </c>
      <c r="O161" s="124"/>
    </row>
    <row r="162" spans="1:15" ht="30" customHeight="1" x14ac:dyDescent="0.3">
      <c r="B162" s="44"/>
      <c r="C162" s="75" t="str">
        <f t="shared" si="67"/>
        <v>AO0808</v>
      </c>
      <c r="D162" s="75" t="str">
        <f t="shared" si="68"/>
        <v>800</v>
      </c>
      <c r="E162" s="75" t="str">
        <f t="shared" si="69"/>
        <v>800/9,5</v>
      </c>
      <c r="F162" s="7" t="s">
        <v>145</v>
      </c>
      <c r="G162" s="8" t="s">
        <v>144</v>
      </c>
      <c r="H162" s="2" t="s">
        <v>7</v>
      </c>
      <c r="I162" s="9">
        <v>9.5</v>
      </c>
      <c r="J162" s="60">
        <v>1</v>
      </c>
      <c r="K162" s="8">
        <v>149.94999999999999</v>
      </c>
      <c r="L162" s="26">
        <f>K162*0.5</f>
        <v>74.974999999999994</v>
      </c>
      <c r="M162" s="116">
        <v>0.5</v>
      </c>
      <c r="N162" s="26">
        <f>K162*0.6</f>
        <v>89.969999999999985</v>
      </c>
      <c r="O162" s="119">
        <v>0.4</v>
      </c>
    </row>
    <row r="163" spans="1:15" ht="30" customHeight="1" thickBot="1" x14ac:dyDescent="0.35">
      <c r="A163" s="83"/>
      <c r="B163" s="43"/>
      <c r="C163" s="43"/>
      <c r="D163" s="43"/>
      <c r="E163" s="43"/>
      <c r="F163" s="10" t="s">
        <v>145</v>
      </c>
      <c r="G163" s="11" t="s">
        <v>144</v>
      </c>
      <c r="H163" s="12" t="s">
        <v>7</v>
      </c>
      <c r="I163" s="13">
        <v>11</v>
      </c>
      <c r="J163" s="61">
        <v>1</v>
      </c>
      <c r="K163" s="11">
        <v>149.94999999999999</v>
      </c>
      <c r="L163" s="25">
        <f>K163*0.5</f>
        <v>74.974999999999994</v>
      </c>
      <c r="M163" s="118"/>
      <c r="N163" s="16">
        <f>K163*0.6</f>
        <v>89.969999999999985</v>
      </c>
      <c r="O163" s="121"/>
    </row>
    <row r="164" spans="1:15" ht="35.4" customHeight="1" x14ac:dyDescent="0.3">
      <c r="B164" t="s">
        <v>59</v>
      </c>
      <c r="C164" t="str">
        <f t="shared" si="67"/>
        <v>705394</v>
      </c>
      <c r="D164" t="str">
        <f t="shared" si="68"/>
        <v>003</v>
      </c>
      <c r="E164" t="str">
        <f t="shared" si="69"/>
        <v>003/9,5</v>
      </c>
      <c r="F164" s="7" t="s">
        <v>46</v>
      </c>
      <c r="G164" s="8" t="s">
        <v>1</v>
      </c>
      <c r="H164" s="2" t="s">
        <v>7</v>
      </c>
      <c r="I164" s="9">
        <v>9.5</v>
      </c>
      <c r="J164" s="60">
        <v>1</v>
      </c>
      <c r="K164" s="8">
        <v>169.95</v>
      </c>
      <c r="L164" s="26">
        <v>60</v>
      </c>
      <c r="M164" s="125" t="s">
        <v>154</v>
      </c>
      <c r="N164" s="15">
        <f>K164*0.5</f>
        <v>84.974999999999994</v>
      </c>
      <c r="O164" s="122">
        <v>0.5</v>
      </c>
    </row>
    <row r="165" spans="1:15" x14ac:dyDescent="0.3">
      <c r="A165" s="33"/>
      <c r="B165" t="s">
        <v>77</v>
      </c>
      <c r="C165" t="str">
        <f t="shared" si="67"/>
        <v>705394</v>
      </c>
      <c r="D165" t="str">
        <f t="shared" si="68"/>
        <v>003</v>
      </c>
      <c r="E165" t="str">
        <f t="shared" si="69"/>
        <v>003/10,5</v>
      </c>
      <c r="F165" s="3" t="s">
        <v>46</v>
      </c>
      <c r="G165" s="5" t="s">
        <v>1</v>
      </c>
      <c r="H165" s="1" t="s">
        <v>7</v>
      </c>
      <c r="I165" s="6">
        <v>10.5</v>
      </c>
      <c r="J165" s="56">
        <v>1</v>
      </c>
      <c r="K165" s="5">
        <v>169.95</v>
      </c>
      <c r="L165" s="34">
        <v>60</v>
      </c>
      <c r="M165" s="132"/>
      <c r="N165" s="15">
        <f t="shared" ref="N165:N166" si="78">K165*0.5</f>
        <v>84.974999999999994</v>
      </c>
      <c r="O165" s="123"/>
    </row>
    <row r="166" spans="1:15" ht="15" thickBot="1" x14ac:dyDescent="0.35">
      <c r="A166" s="82"/>
      <c r="B166" s="43" t="s">
        <v>88</v>
      </c>
      <c r="C166" s="43" t="str">
        <f t="shared" ref="C166" si="79">MID(F166,1,6)</f>
        <v>705394</v>
      </c>
      <c r="D166" s="43" t="str">
        <f t="shared" ref="D166" si="80">MID(F166,8,13)</f>
        <v>003</v>
      </c>
      <c r="E166" s="43" t="str">
        <f t="shared" ref="E166" si="81">CONCATENATE(D166,"/",I166)</f>
        <v>003/12</v>
      </c>
      <c r="F166" s="10" t="s">
        <v>46</v>
      </c>
      <c r="G166" s="11" t="s">
        <v>1</v>
      </c>
      <c r="H166" s="12" t="s">
        <v>7</v>
      </c>
      <c r="I166" s="13">
        <v>12</v>
      </c>
      <c r="J166" s="61">
        <v>1</v>
      </c>
      <c r="K166" s="11">
        <v>169.95</v>
      </c>
      <c r="L166" s="16">
        <v>60</v>
      </c>
      <c r="M166" s="133"/>
      <c r="N166" s="16">
        <f t="shared" si="78"/>
        <v>84.974999999999994</v>
      </c>
      <c r="O166" s="124"/>
    </row>
    <row r="167" spans="1:15" ht="37.950000000000003" customHeight="1" x14ac:dyDescent="0.3">
      <c r="B167" t="s">
        <v>60</v>
      </c>
      <c r="C167" s="44" t="str">
        <f t="shared" si="67"/>
        <v>806561</v>
      </c>
      <c r="D167" s="44" t="str">
        <f t="shared" si="68"/>
        <v>002</v>
      </c>
      <c r="E167" s="44" t="str">
        <f t="shared" si="69"/>
        <v>002/6</v>
      </c>
      <c r="F167" s="7" t="s">
        <v>40</v>
      </c>
      <c r="G167" s="8" t="s">
        <v>2</v>
      </c>
      <c r="H167" s="2" t="s">
        <v>9</v>
      </c>
      <c r="I167" s="9">
        <v>6</v>
      </c>
      <c r="J167" s="60">
        <v>3</v>
      </c>
      <c r="K167" s="8">
        <v>139.94999999999999</v>
      </c>
      <c r="L167" s="15">
        <f t="shared" ref="L167:L190" si="82">K167*0.7</f>
        <v>97.964999999999989</v>
      </c>
      <c r="M167" s="129">
        <v>0.3</v>
      </c>
      <c r="N167" s="15">
        <f t="shared" ref="N167:N189" si="83">K167*0.8</f>
        <v>111.96</v>
      </c>
      <c r="O167" s="122">
        <v>0.2</v>
      </c>
    </row>
    <row r="168" spans="1:15" x14ac:dyDescent="0.3">
      <c r="A168" s="32"/>
      <c r="B168" t="s">
        <v>61</v>
      </c>
      <c r="C168" t="str">
        <f t="shared" si="67"/>
        <v>806561</v>
      </c>
      <c r="D168" t="str">
        <f t="shared" si="68"/>
        <v>002</v>
      </c>
      <c r="E168" t="str">
        <f t="shared" si="69"/>
        <v>002/7</v>
      </c>
      <c r="F168" s="3" t="s">
        <v>40</v>
      </c>
      <c r="G168" s="5" t="s">
        <v>2</v>
      </c>
      <c r="H168" s="1" t="s">
        <v>9</v>
      </c>
      <c r="I168" s="6">
        <v>7</v>
      </c>
      <c r="J168" s="56">
        <v>3</v>
      </c>
      <c r="K168" s="5">
        <v>139.94999999999999</v>
      </c>
      <c r="L168" s="34">
        <f t="shared" si="82"/>
        <v>97.964999999999989</v>
      </c>
      <c r="M168" s="130"/>
      <c r="N168" s="34">
        <f t="shared" si="83"/>
        <v>111.96</v>
      </c>
      <c r="O168" s="123"/>
    </row>
    <row r="169" spans="1:15" x14ac:dyDescent="0.3">
      <c r="A169" s="32"/>
      <c r="B169" t="s">
        <v>78</v>
      </c>
      <c r="C169" t="str">
        <f t="shared" si="67"/>
        <v>806561</v>
      </c>
      <c r="D169" t="str">
        <f t="shared" si="68"/>
        <v>002</v>
      </c>
      <c r="E169" t="str">
        <f t="shared" si="69"/>
        <v>002/7,5</v>
      </c>
      <c r="F169" s="3" t="s">
        <v>40</v>
      </c>
      <c r="G169" s="5" t="s">
        <v>2</v>
      </c>
      <c r="H169" s="1" t="s">
        <v>9</v>
      </c>
      <c r="I169" s="6">
        <v>7.5</v>
      </c>
      <c r="J169" s="56">
        <v>1</v>
      </c>
      <c r="K169" s="5">
        <v>139.94999999999999</v>
      </c>
      <c r="L169" s="34">
        <f t="shared" si="82"/>
        <v>97.964999999999989</v>
      </c>
      <c r="M169" s="130"/>
      <c r="N169" s="34">
        <f t="shared" si="83"/>
        <v>111.96</v>
      </c>
      <c r="O169" s="123"/>
    </row>
    <row r="170" spans="1:15" x14ac:dyDescent="0.3">
      <c r="A170" s="32"/>
      <c r="B170" t="s">
        <v>79</v>
      </c>
      <c r="C170" t="str">
        <f t="shared" si="67"/>
        <v>806561</v>
      </c>
      <c r="D170" t="str">
        <f t="shared" si="68"/>
        <v>002</v>
      </c>
      <c r="E170" t="str">
        <f t="shared" si="69"/>
        <v>002/8,5</v>
      </c>
      <c r="F170" s="3" t="s">
        <v>40</v>
      </c>
      <c r="G170" s="5" t="s">
        <v>2</v>
      </c>
      <c r="H170" s="1" t="s">
        <v>9</v>
      </c>
      <c r="I170" s="6">
        <v>8.5</v>
      </c>
      <c r="J170" s="56">
        <v>1</v>
      </c>
      <c r="K170" s="5">
        <v>139.94999999999999</v>
      </c>
      <c r="L170" s="34">
        <f t="shared" si="82"/>
        <v>97.964999999999989</v>
      </c>
      <c r="M170" s="130"/>
      <c r="N170" s="34">
        <f t="shared" si="83"/>
        <v>111.96</v>
      </c>
      <c r="O170" s="123"/>
    </row>
    <row r="171" spans="1:15" x14ac:dyDescent="0.3">
      <c r="A171" s="32"/>
      <c r="B171" t="s">
        <v>62</v>
      </c>
      <c r="C171" t="str">
        <f t="shared" si="67"/>
        <v>806561</v>
      </c>
      <c r="D171" t="str">
        <f t="shared" si="68"/>
        <v>002</v>
      </c>
      <c r="E171" t="str">
        <f t="shared" si="69"/>
        <v>002/9</v>
      </c>
      <c r="F171" s="3" t="s">
        <v>40</v>
      </c>
      <c r="G171" s="5" t="s">
        <v>2</v>
      </c>
      <c r="H171" s="1" t="s">
        <v>9</v>
      </c>
      <c r="I171" s="6">
        <v>9</v>
      </c>
      <c r="J171" s="56">
        <v>2</v>
      </c>
      <c r="K171" s="5">
        <v>139.94999999999999</v>
      </c>
      <c r="L171" s="34">
        <f t="shared" si="82"/>
        <v>97.964999999999989</v>
      </c>
      <c r="M171" s="130"/>
      <c r="N171" s="34">
        <f t="shared" si="83"/>
        <v>111.96</v>
      </c>
      <c r="O171" s="123"/>
    </row>
    <row r="172" spans="1:15" x14ac:dyDescent="0.3">
      <c r="A172" s="32"/>
      <c r="B172" t="s">
        <v>80</v>
      </c>
      <c r="C172" t="str">
        <f t="shared" si="67"/>
        <v>806561</v>
      </c>
      <c r="D172" t="str">
        <f t="shared" si="68"/>
        <v>002</v>
      </c>
      <c r="E172" t="str">
        <f t="shared" si="69"/>
        <v>002/9,5</v>
      </c>
      <c r="F172" s="3" t="s">
        <v>40</v>
      </c>
      <c r="G172" s="5" t="s">
        <v>2</v>
      </c>
      <c r="H172" s="1" t="s">
        <v>9</v>
      </c>
      <c r="I172" s="6">
        <v>9.5</v>
      </c>
      <c r="J172" s="56">
        <v>2</v>
      </c>
      <c r="K172" s="5">
        <v>139.94999999999999</v>
      </c>
      <c r="L172" s="34">
        <f t="shared" si="82"/>
        <v>97.964999999999989</v>
      </c>
      <c r="M172" s="130"/>
      <c r="N172" s="34">
        <f t="shared" si="83"/>
        <v>111.96</v>
      </c>
      <c r="O172" s="123"/>
    </row>
    <row r="173" spans="1:15" x14ac:dyDescent="0.3">
      <c r="A173" s="47"/>
      <c r="B173" t="s">
        <v>85</v>
      </c>
      <c r="C173" t="str">
        <f t="shared" ref="C173" si="84">MID(F173,1,6)</f>
        <v>806561</v>
      </c>
      <c r="D173" t="str">
        <f t="shared" ref="D173" si="85">MID(F173,8,13)</f>
        <v>002</v>
      </c>
      <c r="E173" t="str">
        <f t="shared" si="69"/>
        <v>002/10,5</v>
      </c>
      <c r="F173" s="3" t="s">
        <v>40</v>
      </c>
      <c r="G173" s="5" t="s">
        <v>2</v>
      </c>
      <c r="H173" s="1" t="s">
        <v>9</v>
      </c>
      <c r="I173" s="6">
        <v>10.5</v>
      </c>
      <c r="J173" s="56">
        <v>2</v>
      </c>
      <c r="K173" s="5">
        <v>139.94999999999999</v>
      </c>
      <c r="L173" s="34">
        <f t="shared" si="82"/>
        <v>97.964999999999989</v>
      </c>
      <c r="M173" s="130"/>
      <c r="N173" s="34">
        <f t="shared" si="83"/>
        <v>111.96</v>
      </c>
      <c r="O173" s="123"/>
    </row>
    <row r="174" spans="1:15" x14ac:dyDescent="0.3">
      <c r="A174" s="32"/>
      <c r="B174" t="s">
        <v>63</v>
      </c>
      <c r="C174" t="str">
        <f t="shared" si="67"/>
        <v>806561</v>
      </c>
      <c r="D174" t="str">
        <f t="shared" si="68"/>
        <v>002</v>
      </c>
      <c r="E174" t="str">
        <f t="shared" si="69"/>
        <v>002/11</v>
      </c>
      <c r="F174" s="3" t="s">
        <v>40</v>
      </c>
      <c r="G174" s="5" t="s">
        <v>2</v>
      </c>
      <c r="H174" s="1" t="s">
        <v>9</v>
      </c>
      <c r="I174" s="6">
        <v>11</v>
      </c>
      <c r="J174" s="56">
        <v>1</v>
      </c>
      <c r="K174" s="5">
        <v>139.94999999999999</v>
      </c>
      <c r="L174" s="34">
        <f t="shared" si="82"/>
        <v>97.964999999999989</v>
      </c>
      <c r="M174" s="130"/>
      <c r="N174" s="34">
        <f t="shared" si="83"/>
        <v>111.96</v>
      </c>
      <c r="O174" s="123"/>
    </row>
    <row r="175" spans="1:15" ht="15" thickBot="1" x14ac:dyDescent="0.35">
      <c r="A175" s="32"/>
      <c r="B175" t="s">
        <v>81</v>
      </c>
      <c r="C175" t="str">
        <f t="shared" si="67"/>
        <v>806561</v>
      </c>
      <c r="D175" t="str">
        <f t="shared" si="68"/>
        <v>002</v>
      </c>
      <c r="E175" t="str">
        <f>CONCATENATE(D175,"/",I175)</f>
        <v>002/11,5</v>
      </c>
      <c r="F175" s="71" t="s">
        <v>40</v>
      </c>
      <c r="G175" s="11" t="s">
        <v>2</v>
      </c>
      <c r="H175" s="12" t="s">
        <v>9</v>
      </c>
      <c r="I175" s="13">
        <v>11.5</v>
      </c>
      <c r="J175" s="61">
        <v>1</v>
      </c>
      <c r="K175" s="11">
        <v>139.94999999999999</v>
      </c>
      <c r="L175" s="16">
        <f t="shared" si="82"/>
        <v>97.964999999999989</v>
      </c>
      <c r="M175" s="131"/>
      <c r="N175" s="16">
        <f t="shared" si="83"/>
        <v>111.96</v>
      </c>
      <c r="O175" s="124"/>
    </row>
    <row r="176" spans="1:15" ht="37.200000000000003" customHeight="1" x14ac:dyDescent="0.3">
      <c r="A176" s="134"/>
      <c r="B176" s="45" t="s">
        <v>64</v>
      </c>
      <c r="C176" s="45" t="str">
        <f t="shared" si="67"/>
        <v>806561</v>
      </c>
      <c r="D176" s="45" t="str">
        <f t="shared" si="68"/>
        <v>600</v>
      </c>
      <c r="E176" s="45" t="str">
        <f t="shared" si="69"/>
        <v>600/5</v>
      </c>
      <c r="F176" s="28" t="s">
        <v>25</v>
      </c>
      <c r="G176" s="8" t="s">
        <v>2</v>
      </c>
      <c r="H176" s="2" t="s">
        <v>9</v>
      </c>
      <c r="I176" s="9">
        <v>5</v>
      </c>
      <c r="J176" s="60">
        <v>1</v>
      </c>
      <c r="K176" s="8">
        <v>139.94999999999999</v>
      </c>
      <c r="L176" s="15">
        <v>60</v>
      </c>
      <c r="M176" s="125" t="s">
        <v>154</v>
      </c>
      <c r="N176" s="15">
        <f>K176*0.5</f>
        <v>69.974999999999994</v>
      </c>
      <c r="O176" s="122">
        <v>0.5</v>
      </c>
    </row>
    <row r="177" spans="1:15" ht="16.8" customHeight="1" x14ac:dyDescent="0.3">
      <c r="A177" s="135"/>
      <c r="B177" s="44"/>
      <c r="C177" s="44"/>
      <c r="D177" s="44"/>
      <c r="E177" s="44"/>
      <c r="F177" s="3" t="s">
        <v>25</v>
      </c>
      <c r="G177" s="5" t="s">
        <v>2</v>
      </c>
      <c r="H177" s="1" t="s">
        <v>9</v>
      </c>
      <c r="I177" s="6">
        <v>6</v>
      </c>
      <c r="J177" s="56">
        <v>1</v>
      </c>
      <c r="K177" s="5">
        <v>139.94999999999999</v>
      </c>
      <c r="L177" s="15">
        <v>60</v>
      </c>
      <c r="M177" s="132"/>
      <c r="N177" s="15">
        <f t="shared" ref="N177:N178" si="86">K177*0.5</f>
        <v>69.974999999999994</v>
      </c>
      <c r="O177" s="123"/>
    </row>
    <row r="178" spans="1:15" ht="15" thickBot="1" x14ac:dyDescent="0.35">
      <c r="A178" s="136"/>
      <c r="B178" s="43" t="s">
        <v>65</v>
      </c>
      <c r="C178" s="43" t="str">
        <f t="shared" si="67"/>
        <v>806561</v>
      </c>
      <c r="D178" s="43" t="str">
        <f t="shared" si="68"/>
        <v>600</v>
      </c>
      <c r="E178" s="43" t="str">
        <f t="shared" si="69"/>
        <v>600/9,5</v>
      </c>
      <c r="F178" s="10" t="s">
        <v>25</v>
      </c>
      <c r="G178" s="11" t="s">
        <v>2</v>
      </c>
      <c r="H178" s="12" t="s">
        <v>9</v>
      </c>
      <c r="I178" s="13">
        <v>9.5</v>
      </c>
      <c r="J178" s="61">
        <v>1</v>
      </c>
      <c r="K178" s="11">
        <v>139.94999999999999</v>
      </c>
      <c r="L178" s="25">
        <v>60</v>
      </c>
      <c r="M178" s="133"/>
      <c r="N178" s="16">
        <f t="shared" si="86"/>
        <v>69.974999999999994</v>
      </c>
      <c r="O178" s="124"/>
    </row>
    <row r="179" spans="1:15" ht="16.2" customHeight="1" x14ac:dyDescent="0.3">
      <c r="B179" t="s">
        <v>66</v>
      </c>
      <c r="C179" t="str">
        <f t="shared" si="67"/>
        <v>685131</v>
      </c>
      <c r="D179" t="str">
        <f t="shared" si="68"/>
        <v>003</v>
      </c>
      <c r="E179" t="str">
        <f t="shared" si="69"/>
        <v>003/6</v>
      </c>
      <c r="F179" s="7" t="s">
        <v>47</v>
      </c>
      <c r="G179" s="8" t="s">
        <v>0</v>
      </c>
      <c r="H179" s="2" t="s">
        <v>6</v>
      </c>
      <c r="I179" s="9">
        <v>6</v>
      </c>
      <c r="J179" s="60">
        <v>1</v>
      </c>
      <c r="K179" s="8">
        <v>124.95</v>
      </c>
      <c r="L179" s="26">
        <f>K179*0.6</f>
        <v>74.97</v>
      </c>
      <c r="M179" s="129">
        <v>0.4</v>
      </c>
      <c r="N179" s="15">
        <f>K179*0.7</f>
        <v>87.465000000000003</v>
      </c>
      <c r="O179" s="122">
        <v>0.3</v>
      </c>
    </row>
    <row r="180" spans="1:15" ht="16.2" customHeight="1" x14ac:dyDescent="0.3">
      <c r="B180" t="s">
        <v>120</v>
      </c>
      <c r="C180" t="str">
        <f t="shared" si="67"/>
        <v>685131</v>
      </c>
      <c r="D180" t="str">
        <f t="shared" ref="D180:D181" si="87">MID(F180,8,13)</f>
        <v>003</v>
      </c>
      <c r="E180" t="str">
        <f t="shared" ref="E180:E181" si="88">CONCATENATE(D180,"/",I180)</f>
        <v>003/7</v>
      </c>
      <c r="F180" s="3" t="s">
        <v>47</v>
      </c>
      <c r="G180" s="5" t="s">
        <v>0</v>
      </c>
      <c r="H180" s="1" t="s">
        <v>6</v>
      </c>
      <c r="I180" s="6">
        <v>7</v>
      </c>
      <c r="J180" s="56">
        <v>2</v>
      </c>
      <c r="K180" s="5">
        <v>124.95</v>
      </c>
      <c r="L180" s="15">
        <f t="shared" ref="L180:L181" si="89">K180*0.6</f>
        <v>74.97</v>
      </c>
      <c r="M180" s="130"/>
      <c r="N180" s="15">
        <f t="shared" ref="N180:N181" si="90">K180*0.7</f>
        <v>87.465000000000003</v>
      </c>
      <c r="O180" s="123"/>
    </row>
    <row r="181" spans="1:15" ht="16.2" customHeight="1" thickBot="1" x14ac:dyDescent="0.35">
      <c r="A181" s="43"/>
      <c r="B181" s="43" t="s">
        <v>121</v>
      </c>
      <c r="C181" s="43" t="str">
        <f t="shared" si="67"/>
        <v>685131</v>
      </c>
      <c r="D181" s="43" t="str">
        <f t="shared" si="87"/>
        <v>003</v>
      </c>
      <c r="E181" s="43" t="str">
        <f t="shared" si="88"/>
        <v>003/9</v>
      </c>
      <c r="F181" s="10" t="s">
        <v>47</v>
      </c>
      <c r="G181" s="11" t="s">
        <v>0</v>
      </c>
      <c r="H181" s="12" t="s">
        <v>6</v>
      </c>
      <c r="I181" s="13">
        <v>9</v>
      </c>
      <c r="J181" s="61">
        <v>1</v>
      </c>
      <c r="K181" s="11">
        <v>124.95</v>
      </c>
      <c r="L181" s="15">
        <f t="shared" si="89"/>
        <v>74.97</v>
      </c>
      <c r="M181" s="131"/>
      <c r="N181" s="15">
        <f t="shared" si="90"/>
        <v>87.465000000000003</v>
      </c>
      <c r="O181" s="124"/>
    </row>
    <row r="182" spans="1:15" ht="49.2" customHeight="1" thickBot="1" x14ac:dyDescent="0.35">
      <c r="B182" t="s">
        <v>82</v>
      </c>
      <c r="C182" s="43" t="str">
        <f t="shared" ref="C182:C191" si="91">MID(F182,1,6)</f>
        <v>685131</v>
      </c>
      <c r="D182" s="43" t="str">
        <f t="shared" ref="D182:D191" si="92">MID(F182,8,13)</f>
        <v>001</v>
      </c>
      <c r="E182" s="43" t="str">
        <f t="shared" si="69"/>
        <v>001/6,5</v>
      </c>
      <c r="F182" s="21" t="s">
        <v>29</v>
      </c>
      <c r="G182" s="22" t="s">
        <v>0</v>
      </c>
      <c r="H182" s="24" t="s">
        <v>6</v>
      </c>
      <c r="I182" s="23">
        <v>6.5</v>
      </c>
      <c r="J182" s="62">
        <v>1</v>
      </c>
      <c r="K182" s="22">
        <v>124.95</v>
      </c>
      <c r="L182" s="27">
        <v>50</v>
      </c>
      <c r="M182" s="103" t="s">
        <v>154</v>
      </c>
      <c r="N182" s="27">
        <f>K182*0.5</f>
        <v>62.475000000000001</v>
      </c>
      <c r="O182" s="96">
        <v>0.5</v>
      </c>
    </row>
    <row r="183" spans="1:15" ht="32.4" customHeight="1" x14ac:dyDescent="0.3">
      <c r="A183" s="76"/>
      <c r="B183" s="45" t="s">
        <v>67</v>
      </c>
      <c r="C183" t="str">
        <f t="shared" si="91"/>
        <v>685135</v>
      </c>
      <c r="D183" t="str">
        <f t="shared" si="92"/>
        <v>003</v>
      </c>
      <c r="E183" t="str">
        <f t="shared" ref="E183:E191" si="93">CONCATENATE(D183,"/",I183)</f>
        <v>003/6</v>
      </c>
      <c r="F183" s="7" t="s">
        <v>39</v>
      </c>
      <c r="G183" s="8" t="s">
        <v>26</v>
      </c>
      <c r="H183" s="2" t="s">
        <v>6</v>
      </c>
      <c r="I183" s="9">
        <v>6</v>
      </c>
      <c r="J183" s="60">
        <v>1</v>
      </c>
      <c r="K183" s="8">
        <v>99.95</v>
      </c>
      <c r="L183" s="15">
        <f t="shared" si="82"/>
        <v>69.965000000000003</v>
      </c>
      <c r="M183" s="129">
        <v>0.3</v>
      </c>
      <c r="N183" s="15">
        <f t="shared" si="83"/>
        <v>79.960000000000008</v>
      </c>
      <c r="O183" s="122">
        <v>0.2</v>
      </c>
    </row>
    <row r="184" spans="1:15" ht="14.4" customHeight="1" x14ac:dyDescent="0.3">
      <c r="A184" s="47"/>
      <c r="B184" t="s">
        <v>86</v>
      </c>
      <c r="C184" t="str">
        <f t="shared" si="91"/>
        <v>685135</v>
      </c>
      <c r="D184" t="str">
        <f t="shared" si="92"/>
        <v>003</v>
      </c>
      <c r="E184" t="str">
        <f t="shared" si="93"/>
        <v>003/8</v>
      </c>
      <c r="F184" s="3" t="s">
        <v>39</v>
      </c>
      <c r="G184" s="5" t="s">
        <v>26</v>
      </c>
      <c r="H184" s="1" t="s">
        <v>6</v>
      </c>
      <c r="I184" s="6">
        <v>8</v>
      </c>
      <c r="J184" s="56">
        <v>1</v>
      </c>
      <c r="K184" s="5">
        <v>99.95</v>
      </c>
      <c r="L184" s="34">
        <f t="shared" si="82"/>
        <v>69.965000000000003</v>
      </c>
      <c r="M184" s="130"/>
      <c r="N184" s="34">
        <f t="shared" si="83"/>
        <v>79.960000000000008</v>
      </c>
      <c r="O184" s="123"/>
    </row>
    <row r="185" spans="1:15" ht="14.4" customHeight="1" x14ac:dyDescent="0.3">
      <c r="A185" s="32"/>
      <c r="B185" t="s">
        <v>68</v>
      </c>
      <c r="C185" t="str">
        <f t="shared" si="91"/>
        <v>685135</v>
      </c>
      <c r="D185" t="str">
        <f t="shared" si="92"/>
        <v>003</v>
      </c>
      <c r="E185" t="str">
        <f t="shared" si="93"/>
        <v>003/8,5</v>
      </c>
      <c r="F185" s="3" t="s">
        <v>39</v>
      </c>
      <c r="G185" s="5" t="s">
        <v>26</v>
      </c>
      <c r="H185" s="1" t="s">
        <v>6</v>
      </c>
      <c r="I185" s="6">
        <v>8.5</v>
      </c>
      <c r="J185" s="56">
        <v>1</v>
      </c>
      <c r="K185" s="5">
        <v>99.95</v>
      </c>
      <c r="L185" s="34">
        <f t="shared" si="82"/>
        <v>69.965000000000003</v>
      </c>
      <c r="M185" s="130"/>
      <c r="N185" s="34">
        <f t="shared" si="83"/>
        <v>79.960000000000008</v>
      </c>
      <c r="O185" s="123"/>
    </row>
    <row r="186" spans="1:15" ht="14.4" customHeight="1" x14ac:dyDescent="0.3">
      <c r="A186" s="48"/>
      <c r="B186" t="s">
        <v>89</v>
      </c>
      <c r="C186" t="str">
        <f t="shared" ref="C186" si="94">MID(F186,1,6)</f>
        <v>685135</v>
      </c>
      <c r="D186" t="str">
        <f t="shared" ref="D186" si="95">MID(F186,8,13)</f>
        <v>003</v>
      </c>
      <c r="E186" t="str">
        <f t="shared" ref="E186" si="96">CONCATENATE(D186,"/",I186)</f>
        <v>003/9</v>
      </c>
      <c r="F186" s="3" t="s">
        <v>39</v>
      </c>
      <c r="G186" s="5" t="s">
        <v>26</v>
      </c>
      <c r="H186" s="1" t="s">
        <v>6</v>
      </c>
      <c r="I186" s="6">
        <v>9</v>
      </c>
      <c r="J186" s="56">
        <v>2</v>
      </c>
      <c r="K186" s="5">
        <v>99.95</v>
      </c>
      <c r="L186" s="34">
        <f t="shared" si="82"/>
        <v>69.965000000000003</v>
      </c>
      <c r="M186" s="130"/>
      <c r="N186" s="34">
        <f t="shared" si="83"/>
        <v>79.960000000000008</v>
      </c>
      <c r="O186" s="123"/>
    </row>
    <row r="187" spans="1:15" ht="14.4" customHeight="1" x14ac:dyDescent="0.3">
      <c r="A187" s="32"/>
      <c r="B187" t="s">
        <v>83</v>
      </c>
      <c r="C187" t="str">
        <f t="shared" si="91"/>
        <v>685135</v>
      </c>
      <c r="D187" t="str">
        <f t="shared" si="92"/>
        <v>003</v>
      </c>
      <c r="E187" t="str">
        <f t="shared" si="93"/>
        <v>003/10,5</v>
      </c>
      <c r="F187" s="3" t="s">
        <v>39</v>
      </c>
      <c r="G187" s="5" t="s">
        <v>26</v>
      </c>
      <c r="H187" s="1" t="s">
        <v>6</v>
      </c>
      <c r="I187" s="6">
        <v>10.5</v>
      </c>
      <c r="J187" s="56">
        <v>2</v>
      </c>
      <c r="K187" s="5">
        <v>99.95</v>
      </c>
      <c r="L187" s="34">
        <f t="shared" si="82"/>
        <v>69.965000000000003</v>
      </c>
      <c r="M187" s="130"/>
      <c r="N187" s="34">
        <f t="shared" si="83"/>
        <v>79.960000000000008</v>
      </c>
      <c r="O187" s="123"/>
    </row>
    <row r="188" spans="1:15" ht="14.4" customHeight="1" x14ac:dyDescent="0.3">
      <c r="A188" s="48"/>
      <c r="B188" t="s">
        <v>90</v>
      </c>
      <c r="C188" t="str">
        <f t="shared" ref="C188" si="97">MID(F188,1,6)</f>
        <v>685135</v>
      </c>
      <c r="D188" t="str">
        <f t="shared" ref="D188" si="98">MID(F188,8,13)</f>
        <v>003</v>
      </c>
      <c r="E188" t="str">
        <f t="shared" ref="E188" si="99">CONCATENATE(D188,"/",I188)</f>
        <v>003/11</v>
      </c>
      <c r="F188" s="3" t="s">
        <v>39</v>
      </c>
      <c r="G188" s="5" t="s">
        <v>26</v>
      </c>
      <c r="H188" s="1" t="s">
        <v>6</v>
      </c>
      <c r="I188" s="6">
        <v>11</v>
      </c>
      <c r="J188" s="56">
        <v>1</v>
      </c>
      <c r="K188" s="5">
        <v>99.95</v>
      </c>
      <c r="L188" s="34">
        <f t="shared" si="82"/>
        <v>69.965000000000003</v>
      </c>
      <c r="M188" s="130"/>
      <c r="N188" s="34">
        <f t="shared" si="83"/>
        <v>79.960000000000008</v>
      </c>
      <c r="O188" s="123"/>
    </row>
    <row r="189" spans="1:15" ht="14.4" customHeight="1" x14ac:dyDescent="0.3">
      <c r="A189" s="32"/>
      <c r="B189" t="s">
        <v>84</v>
      </c>
      <c r="C189" t="str">
        <f t="shared" si="91"/>
        <v>685135</v>
      </c>
      <c r="D189" t="str">
        <f t="shared" si="92"/>
        <v>003</v>
      </c>
      <c r="E189" t="str">
        <f t="shared" si="93"/>
        <v>003/11,5</v>
      </c>
      <c r="F189" s="3" t="s">
        <v>39</v>
      </c>
      <c r="G189" s="5" t="s">
        <v>26</v>
      </c>
      <c r="H189" s="1" t="s">
        <v>6</v>
      </c>
      <c r="I189" s="6">
        <v>11.5</v>
      </c>
      <c r="J189" s="56">
        <v>1</v>
      </c>
      <c r="K189" s="5">
        <v>99.95</v>
      </c>
      <c r="L189" s="34">
        <f t="shared" si="82"/>
        <v>69.965000000000003</v>
      </c>
      <c r="M189" s="130"/>
      <c r="N189" s="34">
        <f t="shared" si="83"/>
        <v>79.960000000000008</v>
      </c>
      <c r="O189" s="123"/>
    </row>
    <row r="190" spans="1:15" ht="14.4" customHeight="1" thickBot="1" x14ac:dyDescent="0.35">
      <c r="A190" s="82"/>
      <c r="B190" s="43" t="s">
        <v>69</v>
      </c>
      <c r="C190" s="43" t="str">
        <f t="shared" si="91"/>
        <v>685135</v>
      </c>
      <c r="D190" s="43" t="str">
        <f t="shared" si="92"/>
        <v>003</v>
      </c>
      <c r="E190" s="43" t="str">
        <f t="shared" si="93"/>
        <v>003/12</v>
      </c>
      <c r="F190" s="10" t="s">
        <v>39</v>
      </c>
      <c r="G190" s="11" t="s">
        <v>26</v>
      </c>
      <c r="H190" s="12" t="s">
        <v>6</v>
      </c>
      <c r="I190" s="13">
        <v>12</v>
      </c>
      <c r="J190" s="61">
        <v>1</v>
      </c>
      <c r="K190" s="11">
        <v>99.95</v>
      </c>
      <c r="L190" s="16">
        <f t="shared" si="82"/>
        <v>69.965000000000003</v>
      </c>
      <c r="M190" s="131"/>
      <c r="N190" s="16">
        <f>K190*0.8</f>
        <v>79.960000000000008</v>
      </c>
      <c r="O190" s="124"/>
    </row>
    <row r="191" spans="1:15" ht="40.799999999999997" customHeight="1" thickBot="1" x14ac:dyDescent="0.35">
      <c r="A191" s="102"/>
      <c r="B191" s="49" t="s">
        <v>70</v>
      </c>
      <c r="C191" s="49" t="str">
        <f t="shared" si="91"/>
        <v>685135</v>
      </c>
      <c r="D191" s="49" t="str">
        <f t="shared" si="92"/>
        <v>002</v>
      </c>
      <c r="E191" s="49" t="str">
        <f t="shared" si="93"/>
        <v>002/7</v>
      </c>
      <c r="F191" s="21" t="s">
        <v>27</v>
      </c>
      <c r="G191" s="22" t="s">
        <v>26</v>
      </c>
      <c r="H191" s="24" t="s">
        <v>6</v>
      </c>
      <c r="I191" s="23">
        <v>7</v>
      </c>
      <c r="J191" s="62">
        <v>1</v>
      </c>
      <c r="K191" s="22">
        <v>99.95</v>
      </c>
      <c r="L191" s="27">
        <v>40</v>
      </c>
      <c r="M191" s="103" t="s">
        <v>154</v>
      </c>
      <c r="N191" s="27">
        <f>K191*0.5</f>
        <v>49.975000000000001</v>
      </c>
      <c r="O191" s="96">
        <v>0.5</v>
      </c>
    </row>
    <row r="192" spans="1:15" ht="40.799999999999997" customHeight="1" thickBot="1" x14ac:dyDescent="0.35">
      <c r="A192" s="49"/>
      <c r="B192" s="49"/>
      <c r="C192" s="49"/>
      <c r="D192" s="49"/>
      <c r="E192" s="49"/>
      <c r="F192" s="21" t="s">
        <v>27</v>
      </c>
      <c r="G192" s="22" t="s">
        <v>26</v>
      </c>
      <c r="H192" s="24" t="s">
        <v>6</v>
      </c>
      <c r="I192" s="23">
        <v>6</v>
      </c>
      <c r="J192" s="62">
        <v>1</v>
      </c>
      <c r="K192" s="22">
        <v>99.95</v>
      </c>
      <c r="L192" s="27">
        <v>40</v>
      </c>
      <c r="M192" s="103" t="s">
        <v>154</v>
      </c>
      <c r="N192" s="27">
        <f>K192*0.5</f>
        <v>49.975000000000001</v>
      </c>
      <c r="O192" s="96">
        <v>0.5</v>
      </c>
    </row>
  </sheetData>
  <autoFilter ref="A1:O191" xr:uid="{00000000-0009-0000-0000-000000000000}"/>
  <mergeCells count="49">
    <mergeCell ref="A176:A178"/>
    <mergeCell ref="M183:M190"/>
    <mergeCell ref="M124:M129"/>
    <mergeCell ref="O124:O129"/>
    <mergeCell ref="M68:M81"/>
    <mergeCell ref="M90:M93"/>
    <mergeCell ref="O90:O93"/>
    <mergeCell ref="O131:O145"/>
    <mergeCell ref="M146:M156"/>
    <mergeCell ref="O146:O156"/>
    <mergeCell ref="M162:M163"/>
    <mergeCell ref="O162:O163"/>
    <mergeCell ref="O176:O178"/>
    <mergeCell ref="O179:O181"/>
    <mergeCell ref="M164:M166"/>
    <mergeCell ref="O157:O161"/>
    <mergeCell ref="O164:O166"/>
    <mergeCell ref="O167:O175"/>
    <mergeCell ref="M167:M175"/>
    <mergeCell ref="M176:M178"/>
    <mergeCell ref="M179:M181"/>
    <mergeCell ref="M113:M123"/>
    <mergeCell ref="O113:O123"/>
    <mergeCell ref="M131:M145"/>
    <mergeCell ref="O183:O190"/>
    <mergeCell ref="M25:M26"/>
    <mergeCell ref="O25:O26"/>
    <mergeCell ref="M50:M53"/>
    <mergeCell ref="O50:O53"/>
    <mergeCell ref="M32:M33"/>
    <mergeCell ref="O32:O33"/>
    <mergeCell ref="O68:O81"/>
    <mergeCell ref="M82:M86"/>
    <mergeCell ref="O82:O86"/>
    <mergeCell ref="M87:M89"/>
    <mergeCell ref="O87:O89"/>
    <mergeCell ref="M157:M161"/>
    <mergeCell ref="M34:M49"/>
    <mergeCell ref="O34:O49"/>
    <mergeCell ref="M55:M67"/>
    <mergeCell ref="O55:O67"/>
    <mergeCell ref="M94:M112"/>
    <mergeCell ref="O94:O112"/>
    <mergeCell ref="M2:M17"/>
    <mergeCell ref="O2:O17"/>
    <mergeCell ref="M18:M24"/>
    <mergeCell ref="O18:O24"/>
    <mergeCell ref="M27:M31"/>
    <mergeCell ref="O27:O31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3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8"/>
  <sheetViews>
    <sheetView topLeftCell="A5" workbookViewId="0">
      <selection activeCell="A3" sqref="A3:C28"/>
    </sheetView>
  </sheetViews>
  <sheetFormatPr defaultRowHeight="14.4" x14ac:dyDescent="0.3"/>
  <sheetData>
    <row r="3" spans="1:3" x14ac:dyDescent="0.3">
      <c r="A3" s="18" t="s">
        <v>17</v>
      </c>
      <c r="B3" s="18" t="s">
        <v>18</v>
      </c>
      <c r="C3" s="18" t="s">
        <v>19</v>
      </c>
    </row>
    <row r="4" spans="1:3" x14ac:dyDescent="0.3">
      <c r="A4" s="18">
        <v>1</v>
      </c>
      <c r="B4" s="19">
        <v>32</v>
      </c>
      <c r="C4" s="19">
        <v>20</v>
      </c>
    </row>
    <row r="5" spans="1:3" x14ac:dyDescent="0.3">
      <c r="A5" s="18">
        <v>1.5</v>
      </c>
      <c r="B5" s="19">
        <v>33</v>
      </c>
      <c r="C5" s="19">
        <v>20.5</v>
      </c>
    </row>
    <row r="6" spans="1:3" x14ac:dyDescent="0.3">
      <c r="A6" s="18">
        <v>2</v>
      </c>
      <c r="B6" s="19">
        <v>33.5</v>
      </c>
      <c r="C6" s="19">
        <v>21</v>
      </c>
    </row>
    <row r="7" spans="1:3" x14ac:dyDescent="0.3">
      <c r="A7" s="18">
        <v>2.5</v>
      </c>
      <c r="B7" s="19">
        <v>34</v>
      </c>
      <c r="C7" s="19">
        <v>21.5</v>
      </c>
    </row>
    <row r="8" spans="1:3" x14ac:dyDescent="0.3">
      <c r="A8" s="18">
        <v>3</v>
      </c>
      <c r="B8" s="19">
        <v>35</v>
      </c>
      <c r="C8" s="19">
        <v>22</v>
      </c>
    </row>
    <row r="9" spans="1:3" x14ac:dyDescent="0.3">
      <c r="A9" s="18">
        <v>3.5</v>
      </c>
      <c r="B9" s="19">
        <v>35.5</v>
      </c>
      <c r="C9" s="19">
        <v>22.5</v>
      </c>
    </row>
    <row r="10" spans="1:3" x14ac:dyDescent="0.3">
      <c r="A10" s="18">
        <v>4</v>
      </c>
      <c r="B10" s="19">
        <v>36</v>
      </c>
      <c r="C10" s="19">
        <v>23</v>
      </c>
    </row>
    <row r="11" spans="1:3" x14ac:dyDescent="0.3">
      <c r="A11" s="18">
        <v>4.5</v>
      </c>
      <c r="B11" s="19">
        <v>36.5</v>
      </c>
      <c r="C11" s="19">
        <v>23.5</v>
      </c>
    </row>
    <row r="12" spans="1:3" x14ac:dyDescent="0.3">
      <c r="A12" s="18">
        <v>5</v>
      </c>
      <c r="B12" s="19">
        <v>37.5</v>
      </c>
      <c r="C12" s="19">
        <v>23.5</v>
      </c>
    </row>
    <row r="13" spans="1:3" x14ac:dyDescent="0.3">
      <c r="A13" s="18">
        <v>5.5</v>
      </c>
      <c r="B13" s="19">
        <v>38</v>
      </c>
      <c r="C13" s="19">
        <v>24</v>
      </c>
    </row>
    <row r="14" spans="1:3" x14ac:dyDescent="0.3">
      <c r="A14" s="18">
        <v>6</v>
      </c>
      <c r="B14" s="19">
        <v>38.5</v>
      </c>
      <c r="C14" s="19">
        <v>24</v>
      </c>
    </row>
    <row r="15" spans="1:3" x14ac:dyDescent="0.3">
      <c r="A15" s="18">
        <v>6.5</v>
      </c>
      <c r="B15" s="19">
        <v>39</v>
      </c>
      <c r="C15" s="19">
        <v>24.5</v>
      </c>
    </row>
    <row r="16" spans="1:3" x14ac:dyDescent="0.3">
      <c r="A16" s="18">
        <v>7</v>
      </c>
      <c r="B16" s="19">
        <v>40</v>
      </c>
      <c r="C16" s="19">
        <v>25</v>
      </c>
    </row>
    <row r="17" spans="1:3" x14ac:dyDescent="0.3">
      <c r="A17" s="18">
        <v>7.5</v>
      </c>
      <c r="B17" s="19">
        <v>40.5</v>
      </c>
      <c r="C17" s="19">
        <v>25.5</v>
      </c>
    </row>
    <row r="18" spans="1:3" x14ac:dyDescent="0.3">
      <c r="A18" s="18">
        <v>8</v>
      </c>
      <c r="B18" s="19">
        <v>41</v>
      </c>
      <c r="C18" s="19">
        <v>26</v>
      </c>
    </row>
    <row r="19" spans="1:3" x14ac:dyDescent="0.3">
      <c r="A19" s="18">
        <v>8.5</v>
      </c>
      <c r="B19" s="19">
        <v>42</v>
      </c>
      <c r="C19" s="19">
        <v>26.5</v>
      </c>
    </row>
    <row r="20" spans="1:3" x14ac:dyDescent="0.3">
      <c r="A20" s="18">
        <v>9</v>
      </c>
      <c r="B20" s="19">
        <v>42.5</v>
      </c>
      <c r="C20" s="19">
        <v>27</v>
      </c>
    </row>
    <row r="21" spans="1:3" x14ac:dyDescent="0.3">
      <c r="A21" s="18">
        <v>9.5</v>
      </c>
      <c r="B21" s="19">
        <v>43</v>
      </c>
      <c r="C21" s="19">
        <v>27.5</v>
      </c>
    </row>
    <row r="22" spans="1:3" x14ac:dyDescent="0.3">
      <c r="A22" s="18">
        <v>10</v>
      </c>
      <c r="B22" s="19">
        <v>44</v>
      </c>
      <c r="C22" s="19">
        <v>28</v>
      </c>
    </row>
    <row r="23" spans="1:3" x14ac:dyDescent="0.3">
      <c r="A23" s="18">
        <v>10.5</v>
      </c>
      <c r="B23" s="19">
        <v>44.5</v>
      </c>
      <c r="C23" s="19">
        <v>28.5</v>
      </c>
    </row>
    <row r="24" spans="1:3" x14ac:dyDescent="0.3">
      <c r="A24" s="18">
        <v>11</v>
      </c>
      <c r="B24" s="19">
        <v>45</v>
      </c>
      <c r="C24" s="19">
        <v>29</v>
      </c>
    </row>
    <row r="25" spans="1:3" x14ac:dyDescent="0.3">
      <c r="A25" s="18">
        <v>11.5</v>
      </c>
      <c r="B25" s="19">
        <v>45.5</v>
      </c>
      <c r="C25" s="19">
        <v>29.5</v>
      </c>
    </row>
    <row r="26" spans="1:3" x14ac:dyDescent="0.3">
      <c r="A26" s="18">
        <v>12</v>
      </c>
      <c r="B26" s="19">
        <v>46</v>
      </c>
      <c r="C26" s="19">
        <v>30</v>
      </c>
    </row>
    <row r="27" spans="1:3" x14ac:dyDescent="0.3">
      <c r="A27" s="18">
        <v>12.5</v>
      </c>
      <c r="B27" s="19">
        <v>47</v>
      </c>
      <c r="C27" s="19">
        <v>30.5</v>
      </c>
    </row>
    <row r="28" spans="1:3" x14ac:dyDescent="0.3">
      <c r="A28" s="18">
        <v>13</v>
      </c>
      <c r="B28" s="20">
        <v>47.5</v>
      </c>
      <c r="C28" s="20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Nagleņu_piedāvājums</vt:lpstr>
      <vt:lpstr>Izmēru skala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 Kaneps</dc:creator>
  <cp:lastModifiedBy>Arnis Ozolins</cp:lastModifiedBy>
  <cp:lastPrinted>2020-06-11T07:14:35Z</cp:lastPrinted>
  <dcterms:created xsi:type="dcterms:W3CDTF">2018-08-21T08:12:39Z</dcterms:created>
  <dcterms:modified xsi:type="dcterms:W3CDTF">2021-10-08T11:31:57Z</dcterms:modified>
</cp:coreProperties>
</file>